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.SCPDC\Documents\MPO Administration\Annual Reports\"/>
    </mc:Choice>
  </mc:AlternateContent>
  <bookViews>
    <workbookView xWindow="0" yWindow="0" windowWidth="9528" windowHeight="5772"/>
  </bookViews>
  <sheets>
    <sheet name="All" sheetId="1" r:id="rId1"/>
    <sheet name="Summary" sheetId="2" r:id="rId2"/>
    <sheet name="STP&lt;200K" sheetId="3" r:id="rId3"/>
    <sheet name="Bridges" sheetId="4" r:id="rId4"/>
  </sheets>
  <calcPr calcId="162913"/>
</workbook>
</file>

<file path=xl/calcChain.xml><?xml version="1.0" encoding="utf-8"?>
<calcChain xmlns="http://schemas.openxmlformats.org/spreadsheetml/2006/main">
  <c r="B28" i="4" l="1"/>
  <c r="B15" i="3"/>
  <c r="B41" i="2"/>
  <c r="C40" i="2"/>
  <c r="A40" i="2"/>
  <c r="B40" i="2" s="1"/>
  <c r="C39" i="2"/>
  <c r="A39" i="2"/>
  <c r="B39" i="2" s="1"/>
  <c r="C38" i="2"/>
  <c r="A38" i="2"/>
  <c r="B38" i="2" s="1"/>
  <c r="C37" i="2"/>
  <c r="A37" i="2"/>
  <c r="B37" i="2" s="1"/>
  <c r="C36" i="2"/>
  <c r="A36" i="2"/>
  <c r="B36" i="2" s="1"/>
  <c r="C35" i="2"/>
  <c r="A35" i="2"/>
  <c r="B35" i="2" s="1"/>
  <c r="C34" i="2"/>
  <c r="A34" i="2"/>
  <c r="B34" i="2" s="1"/>
  <c r="C33" i="2"/>
  <c r="A33" i="2"/>
  <c r="B33" i="2" s="1"/>
  <c r="C32" i="2"/>
  <c r="A32" i="2"/>
  <c r="B32" i="2" s="1"/>
  <c r="C31" i="2"/>
  <c r="A31" i="2"/>
  <c r="B31" i="2" s="1"/>
  <c r="C30" i="2"/>
  <c r="A30" i="2"/>
  <c r="B30" i="2" s="1"/>
  <c r="C29" i="2"/>
  <c r="A29" i="2"/>
  <c r="B29" i="2" s="1"/>
  <c r="C28" i="2"/>
  <c r="A28" i="2"/>
  <c r="B28" i="2" s="1"/>
  <c r="C27" i="2"/>
  <c r="A27" i="2"/>
  <c r="B27" i="2" s="1"/>
  <c r="C26" i="2"/>
  <c r="A26" i="2"/>
  <c r="B26" i="2" s="1"/>
  <c r="C25" i="2"/>
  <c r="A25" i="2"/>
  <c r="B25" i="2" s="1"/>
  <c r="C24" i="2"/>
  <c r="A24" i="2"/>
  <c r="B24" i="2" s="1"/>
  <c r="C23" i="2"/>
  <c r="A23" i="2"/>
  <c r="B23" i="2" s="1"/>
  <c r="C22" i="2"/>
  <c r="A22" i="2"/>
  <c r="B22" i="2" s="1"/>
  <c r="C21" i="2"/>
  <c r="A21" i="2"/>
  <c r="B21" i="2" s="1"/>
  <c r="C20" i="2"/>
  <c r="A20" i="2"/>
  <c r="B20" i="2" s="1"/>
  <c r="C19" i="2"/>
  <c r="A19" i="2"/>
  <c r="B19" i="2" s="1"/>
  <c r="C18" i="2"/>
  <c r="A18" i="2"/>
  <c r="B18" i="2" s="1"/>
  <c r="C17" i="2"/>
  <c r="A17" i="2"/>
  <c r="B17" i="2" s="1"/>
  <c r="C16" i="2"/>
  <c r="A16" i="2"/>
  <c r="B16" i="2" s="1"/>
  <c r="C15" i="2"/>
  <c r="A15" i="2"/>
  <c r="B15" i="2" s="1"/>
  <c r="C14" i="2"/>
  <c r="A14" i="2"/>
  <c r="B14" i="2" s="1"/>
  <c r="C13" i="2"/>
  <c r="A13" i="2"/>
  <c r="B13" i="2" s="1"/>
  <c r="C12" i="2"/>
  <c r="A12" i="2"/>
  <c r="B12" i="2" s="1"/>
  <c r="C11" i="2"/>
  <c r="A11" i="2"/>
  <c r="B11" i="2" s="1"/>
  <c r="C10" i="2"/>
  <c r="A10" i="2"/>
  <c r="B10" i="2" s="1"/>
  <c r="C9" i="2"/>
  <c r="A9" i="2"/>
  <c r="B9" i="2" s="1"/>
  <c r="C8" i="2"/>
  <c r="A8" i="2"/>
  <c r="B8" i="2" s="1"/>
  <c r="C7" i="2"/>
  <c r="A7" i="2"/>
  <c r="B7" i="2" s="1"/>
  <c r="C6" i="2"/>
  <c r="A6" i="2"/>
  <c r="B6" i="2" s="1"/>
  <c r="C5" i="2"/>
  <c r="A5" i="2"/>
  <c r="B5" i="2" s="1"/>
  <c r="C4" i="2"/>
  <c r="A4" i="2"/>
  <c r="B4" i="2" s="1"/>
  <c r="C3" i="2"/>
  <c r="A3" i="2"/>
  <c r="B3" i="2" s="1"/>
  <c r="C2" i="2"/>
  <c r="A2" i="2"/>
  <c r="B2" i="2" s="1"/>
  <c r="C41" i="2" l="1"/>
</calcChain>
</file>

<file path=xl/sharedStrings.xml><?xml version="1.0" encoding="utf-8"?>
<sst xmlns="http://schemas.openxmlformats.org/spreadsheetml/2006/main" count="522" uniqueCount="141">
  <si>
    <t>FBR-ON</t>
  </si>
  <si>
    <t/>
  </si>
  <si>
    <t>2019</t>
  </si>
  <si>
    <t>H.001497.6</t>
  </si>
  <si>
    <t>BAYOU TERREBONNE BR.&amp; APPROACHES</t>
  </si>
  <si>
    <t>HWY BRIDGE PROG-ON - STEA03</t>
  </si>
  <si>
    <t>NHPP-E</t>
  </si>
  <si>
    <t>NATIONAL HWY PERF EXEMPT FAST</t>
  </si>
  <si>
    <t>FBR-OFF</t>
  </si>
  <si>
    <t>H.002238.5</t>
  </si>
  <si>
    <t>LA 56: ROBINSON CANAL BRIDGE</t>
  </si>
  <si>
    <t>STBG FAST OFF-SYSTEM BRIDGE</t>
  </si>
  <si>
    <t>STP OFF-SYSTEM BRIDGE</t>
  </si>
  <si>
    <t>HWY BRIDGE PROG 15% OFF S-LU EXT</t>
  </si>
  <si>
    <t>H.002794.5</t>
  </si>
  <si>
    <t>LA 308: CANAL BRIDGES NEAR LAROSE</t>
  </si>
  <si>
    <t>HSIPPEN</t>
  </si>
  <si>
    <t>H.006546.6</t>
  </si>
  <si>
    <t>INTERSECTION UPGRADE N CANAL &amp; 7TH ST</t>
  </si>
  <si>
    <t>SEC 154 PENALTIES HSIP FAST</t>
  </si>
  <si>
    <t>H.008118.4</t>
  </si>
  <si>
    <t>LA 653: BAYOU DUMAR BRIDGE REPLACEMENT</t>
  </si>
  <si>
    <t>H.008118.5</t>
  </si>
  <si>
    <t>HWY BRIDGE PROG-OFF - SAFETEA-LU</t>
  </si>
  <si>
    <t>STP FLEX</t>
  </si>
  <si>
    <t>H.009569.6</t>
  </si>
  <si>
    <t>LA 182: MAIN ST - LA 316</t>
  </si>
  <si>
    <t>STP-FLEX</t>
  </si>
  <si>
    <t>NHPP</t>
  </si>
  <si>
    <t>H.009658.6</t>
  </si>
  <si>
    <t>US 90: LA 182 - LA 1</t>
  </si>
  <si>
    <t>NATIONAL HIGHWAY PERF FAST</t>
  </si>
  <si>
    <t>STP&lt;200K</t>
  </si>
  <si>
    <t>H.009664.6</t>
  </si>
  <si>
    <t>LA 20: LA 648 - JACKSON ST.</t>
  </si>
  <si>
    <t>STBG 5-200K POP FASTG</t>
  </si>
  <si>
    <t>H.010006.5</t>
  </si>
  <si>
    <t>LA 58: PETIT CAILLOU BR RH (SARAH) (HBI)</t>
  </si>
  <si>
    <t>STP-FLEX - SAFETEA-LU</t>
  </si>
  <si>
    <t>SRTS NON</t>
  </si>
  <si>
    <t>H.010109.1</t>
  </si>
  <si>
    <t>RACELAND AND BAYOU BLUE SIDEWALKS</t>
  </si>
  <si>
    <t>SRTS NON-INFRA - SAFETEA-LU EXT</t>
  </si>
  <si>
    <t>SRTS NON-INFRA - RE</t>
  </si>
  <si>
    <t>H.010109.6</t>
  </si>
  <si>
    <t>SEC 164 PENALTIES HSIP FAST</t>
  </si>
  <si>
    <t>H.010403.6</t>
  </si>
  <si>
    <t>LA 182/LA 1: US 90 - GUIDRY LN</t>
  </si>
  <si>
    <t>H.010408.6</t>
  </si>
  <si>
    <t>LA 1: VALENTINE BR. - ELSON LN.</t>
  </si>
  <si>
    <t>H.010412.6</t>
  </si>
  <si>
    <t>LA 57: THOMPSON RD - CEDAR GROVE RD</t>
  </si>
  <si>
    <t>HSIP</t>
  </si>
  <si>
    <t>H.010688.6</t>
  </si>
  <si>
    <t>LA 3235: IMP @ LA 3162, LA 3161 &amp; LA 657</t>
  </si>
  <si>
    <t>HIGHWAY SAFETY IMP PROG FAST</t>
  </si>
  <si>
    <t>H.010890.4</t>
  </si>
  <si>
    <t>LA 182: ROUNDABOUT AT HOLLYWOOD RD</t>
  </si>
  <si>
    <t>SURFACE TRANSP BLOCK GRTS-FLEX</t>
  </si>
  <si>
    <t>H.010890.6</t>
  </si>
  <si>
    <t>H.011005.5</t>
  </si>
  <si>
    <t>HOUMA MPO TRAVEL DEMAND MANAGEMENT 2013</t>
  </si>
  <si>
    <t>RCAF</t>
  </si>
  <si>
    <t>REDISTRIB CERTAIN AUTH FAST</t>
  </si>
  <si>
    <t>H.011159.6</t>
  </si>
  <si>
    <t>CAROLL STREET BRIDGE/ BAYOU BLACK</t>
  </si>
  <si>
    <t>H.011444.6</t>
  </si>
  <si>
    <t>LA 308: TURN LANES AT TIGER DRIVE BRIDGE</t>
  </si>
  <si>
    <t>STP &lt;200K - TEA-21</t>
  </si>
  <si>
    <t>H.011970.5</t>
  </si>
  <si>
    <t>LA 182: BAYOU TERREBONNE BRIDGES</t>
  </si>
  <si>
    <t>SURFACE TRANS FLEX S-LU EXT</t>
  </si>
  <si>
    <t>H.012055.6</t>
  </si>
  <si>
    <t>LA 311: TURN LANES @ BAYOU COUNTRY S.C.</t>
  </si>
  <si>
    <t>STP - AREAS W/ POPULATION &gt;5K-200K</t>
  </si>
  <si>
    <t>H.012291.6</t>
  </si>
  <si>
    <t>CITY OF THIBODAUX OVERLAY PROJECTS</t>
  </si>
  <si>
    <t>STP &lt;200K - SAFETEA-LU</t>
  </si>
  <si>
    <t>H.012338.5</t>
  </si>
  <si>
    <t>CIVIC CENTER SIDEWALKS</t>
  </si>
  <si>
    <t>H.012346.6</t>
  </si>
  <si>
    <t>LA 182: ASSUMPTION PL - BAYOU BLACK</t>
  </si>
  <si>
    <t>H.012347.6</t>
  </si>
  <si>
    <t>LA 182: RT TURN LANES AT LA 660 &amp; LA 316</t>
  </si>
  <si>
    <t>H.012479.6</t>
  </si>
  <si>
    <t>AUDUBON AVE &amp; ARDOYNE DR MINI-ROUNDABOUT</t>
  </si>
  <si>
    <t>H.012593.6</t>
  </si>
  <si>
    <t>LA 308: TURN LANE AT LA 648</t>
  </si>
  <si>
    <t>H.012606.6</t>
  </si>
  <si>
    <t>GALLIANO BRIDGE ELECTRICAL REHAB</t>
  </si>
  <si>
    <t>H.012609.6</t>
  </si>
  <si>
    <t>LA 182: RIGHT TURN LANE AT LA 24</t>
  </si>
  <si>
    <t>H.012735.5</t>
  </si>
  <si>
    <t>LA 182: BARROW STREET BRIDGE</t>
  </si>
  <si>
    <t>H.012747.6</t>
  </si>
  <si>
    <t>LA 20: LOW COST SAFETY IMPROVEMENT</t>
  </si>
  <si>
    <t>HWY SAFETY IMPROVEMENT PROG (HSIP)</t>
  </si>
  <si>
    <t>H.012859.1</t>
  </si>
  <si>
    <t>CIVIC CENTER BLVD @ VALHI BLVD</t>
  </si>
  <si>
    <t>H.013084.6</t>
  </si>
  <si>
    <t>PELTIER PARK SIDEWALK</t>
  </si>
  <si>
    <t>H.013134.5</t>
  </si>
  <si>
    <t>LA 1 TOLL CSC - EMERGENCY GENERATOR</t>
  </si>
  <si>
    <t>H.013134.6</t>
  </si>
  <si>
    <t>H.013322.1</t>
  </si>
  <si>
    <t>LA 3040 FEASIBILITY STUDY (HOUMA,LA)</t>
  </si>
  <si>
    <t>H.013377.6</t>
  </si>
  <si>
    <t>LA 182: LA 308 - US 90</t>
  </si>
  <si>
    <t>H.013756.6</t>
  </si>
  <si>
    <t>LA 311: LEFT TURN LANE AT ELLENDALE</t>
  </si>
  <si>
    <t>H.013902.6</t>
  </si>
  <si>
    <t>LA 3040: PATCHING S HOLLYWOOD - LA 24</t>
  </si>
  <si>
    <t>H.972160.1</t>
  </si>
  <si>
    <t>S CENTRAL REGIONAL COALITION COORDINATOR</t>
  </si>
  <si>
    <t>H.972322.1</t>
  </si>
  <si>
    <t>HTMPO TRANSPORTATION PLAN UPDATE 19-20</t>
  </si>
  <si>
    <t>SPR OPT</t>
  </si>
  <si>
    <t>STATEWIDE PLANNING 2% S-LU EXT</t>
  </si>
  <si>
    <t>METROPOLITAN PLANNING FAST</t>
  </si>
  <si>
    <t>STATEWIDE PLANNING FAST</t>
  </si>
  <si>
    <t>Prefix</t>
  </si>
  <si>
    <t>Fiscal year</t>
  </si>
  <si>
    <t>Percent of Federal Share</t>
  </si>
  <si>
    <t>Federal Funds Amount</t>
  </si>
  <si>
    <t>State Funds Amount</t>
  </si>
  <si>
    <t>Private Funds Amount</t>
  </si>
  <si>
    <t>Non-Monetary Amount</t>
  </si>
  <si>
    <t>Converted Funds Amount</t>
  </si>
  <si>
    <t>Local Funds Amount</t>
  </si>
  <si>
    <t>Advance Construction Funds</t>
  </si>
  <si>
    <t>Flex Match Amount</t>
  </si>
  <si>
    <t>Other funds</t>
  </si>
  <si>
    <t>Total of all funds</t>
  </si>
  <si>
    <t>FHWA Transaction Date</t>
  </si>
  <si>
    <t>Project Description</t>
  </si>
  <si>
    <t>Fed Program Code Description</t>
  </si>
  <si>
    <t>Project Number</t>
  </si>
  <si>
    <t>Project Name</t>
  </si>
  <si>
    <t>Total</t>
  </si>
  <si>
    <t>Total Funds Obligated (including local)</t>
  </si>
  <si>
    <t>Project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</si>
</sst>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2" borderId="3" xfId="0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4" fontId="0" fillId="2" borderId="3" xfId="0" applyNumberFormat="1" applyFill="1" applyBorder="1" applyAlignment="1">
      <alignment horizontal="right" vertical="top"/>
    </xf>
    <xf numFmtId="14" fontId="0" fillId="2" borderId="3" xfId="0" applyNumberFormat="1" applyFill="1" applyBorder="1" applyAlignment="1">
      <alignment horizontal="right" vertical="top"/>
    </xf>
    <xf numFmtId="0" fontId="0" fillId="4" borderId="2" xfId="0" applyFill="1" applyBorder="1" applyAlignment="1"/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vertical="top"/>
    </xf>
    <xf numFmtId="4" fontId="1" fillId="3" borderId="4" xfId="0" applyNumberFormat="1" applyFont="1" applyFill="1" applyBorder="1" applyAlignment="1">
      <alignment horizontal="right" vertical="top"/>
    </xf>
    <xf numFmtId="4" fontId="1" fillId="0" borderId="4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4" fontId="1" fillId="3" borderId="5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/>
    <xf numFmtId="0" fontId="1" fillId="3" borderId="5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/>
    </xf>
  </cellXfs>
  <cellStyles count="1"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numFmt numFmtId="4" formatCode="#,##0.00"/>
      <alignment horizontal="general" vertical="top" textRotation="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indent="0" justifyLastLine="0" shrinkToFit="0" readingOrder="0"/>
    </dxf>
    <dxf>
      <numFmt numFmtId="19" formatCode="m/d/yyyy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numFmt numFmtId="4" formatCode="#,##0.00"/>
      <alignment horizontal="righ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alignment horizontal="righ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Q93" totalsRowShown="0" headerRowDxfId="20" dataDxfId="18" headerRowBorderDxfId="19" tableBorderDxfId="17">
  <autoFilter ref="A1:Q93"/>
  <tableColumns count="17">
    <tableColumn id="1" name="Project Number"/>
    <tableColumn id="2" name="Project Description"/>
    <tableColumn id="3" name="Fed Program Code Description"/>
    <tableColumn id="4" name="Prefix"/>
    <tableColumn id="5" name="Fiscal year" dataDxfId="16"/>
    <tableColumn id="6" name="Percent of Federal Share" dataDxfId="15"/>
    <tableColumn id="7" name="Federal Funds Amount" dataDxfId="14"/>
    <tableColumn id="8" name="State Funds Amount" dataDxfId="13"/>
    <tableColumn id="9" name="Private Funds Amount" dataDxfId="12"/>
    <tableColumn id="10" name="Non-Monetary Amount" dataDxfId="11"/>
    <tableColumn id="11" name="Converted Funds Amount" dataDxfId="10"/>
    <tableColumn id="12" name="Local Funds Amount" dataDxfId="9"/>
    <tableColumn id="13" name="Advance Construction Funds" dataDxfId="8"/>
    <tableColumn id="14" name="Flex Match Amount" dataDxfId="7"/>
    <tableColumn id="15" name="Other funds" dataDxfId="6"/>
    <tableColumn id="16" name="Total of all funds" dataDxfId="5"/>
    <tableColumn id="17" name="FHWA Transaction Dat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41" totalsRowShown="0" headerRowDxfId="3">
  <autoFilter ref="A1:C41"/>
  <tableColumns count="3">
    <tableColumn id="1" name="Project Name"/>
    <tableColumn id="3" name="Project Name2" dataDxfId="2">
      <calculatedColumnFormula>PROPER(Table3[[#This Row],[Project Name]])</calculatedColumnFormula>
    </tableColumn>
    <tableColumn id="2" name="Total Funds Obligated (including local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3.2" x14ac:dyDescent="0.25"/>
  <cols>
    <col min="1" max="1" width="15.44140625" customWidth="1"/>
    <col min="2" max="2" width="46.5546875" bestFit="1" customWidth="1"/>
    <col min="3" max="3" width="36" bestFit="1" customWidth="1"/>
    <col min="4" max="4" width="10" bestFit="1" customWidth="1"/>
    <col min="5" max="5" width="13" style="3" bestFit="1" customWidth="1"/>
    <col min="6" max="6" width="23.44140625" customWidth="1"/>
    <col min="7" max="7" width="22" bestFit="1" customWidth="1"/>
    <col min="8" max="8" width="20" bestFit="1" customWidth="1"/>
    <col min="9" max="9" width="20.6640625" customWidth="1"/>
    <col min="10" max="10" width="21" customWidth="1"/>
    <col min="11" max="11" width="23.33203125" customWidth="1"/>
    <col min="12" max="12" width="19.44140625" customWidth="1"/>
    <col min="13" max="13" width="26.21875" customWidth="1"/>
    <col min="14" max="14" width="19" bestFit="1" customWidth="1"/>
    <col min="15" max="15" width="13" bestFit="1" customWidth="1"/>
    <col min="16" max="16" width="20" bestFit="1" customWidth="1"/>
    <col min="17" max="17" width="22.6640625" customWidth="1"/>
  </cols>
  <sheetData>
    <row r="1" spans="1:17" s="12" customFormat="1" x14ac:dyDescent="0.25">
      <c r="A1" s="9" t="s">
        <v>136</v>
      </c>
      <c r="B1" s="9" t="s">
        <v>134</v>
      </c>
      <c r="C1" s="9" t="s">
        <v>135</v>
      </c>
      <c r="D1" s="9" t="s">
        <v>120</v>
      </c>
      <c r="E1" s="10" t="s">
        <v>121</v>
      </c>
      <c r="F1" s="11" t="s">
        <v>122</v>
      </c>
      <c r="G1" s="10" t="s">
        <v>123</v>
      </c>
      <c r="H1" s="10" t="s">
        <v>124</v>
      </c>
      <c r="I1" s="11" t="s">
        <v>125</v>
      </c>
      <c r="J1" s="11" t="s">
        <v>126</v>
      </c>
      <c r="K1" s="11" t="s">
        <v>127</v>
      </c>
      <c r="L1" s="11" t="s">
        <v>128</v>
      </c>
      <c r="M1" s="11" t="s">
        <v>129</v>
      </c>
      <c r="N1" s="10" t="s">
        <v>130</v>
      </c>
      <c r="O1" s="10" t="s">
        <v>131</v>
      </c>
      <c r="P1" s="10" t="s">
        <v>132</v>
      </c>
      <c r="Q1" s="11" t="s">
        <v>133</v>
      </c>
    </row>
    <row r="2" spans="1:17" x14ac:dyDescent="0.25">
      <c r="A2" t="s">
        <v>3</v>
      </c>
      <c r="B2" t="s">
        <v>4</v>
      </c>
      <c r="C2" t="s">
        <v>5</v>
      </c>
      <c r="D2" t="s">
        <v>0</v>
      </c>
      <c r="E2" s="3" t="s">
        <v>2</v>
      </c>
      <c r="F2" s="1">
        <v>80</v>
      </c>
      <c r="G2" s="1">
        <v>-8741.94</v>
      </c>
      <c r="H2" s="1">
        <v>-2185.4899999999998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-10927.43</v>
      </c>
      <c r="Q2" s="2">
        <v>43507</v>
      </c>
    </row>
    <row r="3" spans="1:17" x14ac:dyDescent="0.25">
      <c r="A3" t="s">
        <v>3</v>
      </c>
      <c r="B3" t="s">
        <v>4</v>
      </c>
      <c r="C3" t="s">
        <v>7</v>
      </c>
      <c r="D3" t="s">
        <v>6</v>
      </c>
      <c r="E3" s="3" t="s">
        <v>2</v>
      </c>
      <c r="F3" s="1">
        <v>80</v>
      </c>
      <c r="G3" s="1">
        <v>6429.45</v>
      </c>
      <c r="H3" s="1">
        <v>1607.36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8036.81</v>
      </c>
      <c r="Q3" s="2">
        <v>43671</v>
      </c>
    </row>
    <row r="4" spans="1:17" x14ac:dyDescent="0.25">
      <c r="A4" t="s">
        <v>9</v>
      </c>
      <c r="B4" t="s">
        <v>10</v>
      </c>
      <c r="C4" t="s">
        <v>11</v>
      </c>
      <c r="D4" t="s">
        <v>8</v>
      </c>
      <c r="E4" s="3" t="s">
        <v>2</v>
      </c>
      <c r="F4" s="1">
        <v>80</v>
      </c>
      <c r="G4" s="1">
        <v>9730.34</v>
      </c>
      <c r="H4" s="1">
        <v>2432.58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12162.92</v>
      </c>
      <c r="Q4" s="2">
        <v>43383</v>
      </c>
    </row>
    <row r="5" spans="1:17" x14ac:dyDescent="0.25">
      <c r="A5" t="s">
        <v>9</v>
      </c>
      <c r="B5" t="s">
        <v>10</v>
      </c>
      <c r="C5" t="s">
        <v>11</v>
      </c>
      <c r="D5" t="s">
        <v>8</v>
      </c>
      <c r="E5" s="3" t="s">
        <v>2</v>
      </c>
      <c r="F5" s="1">
        <v>80</v>
      </c>
      <c r="G5" s="1">
        <v>5525.53</v>
      </c>
      <c r="H5" s="1">
        <v>1381.38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6906.91</v>
      </c>
      <c r="Q5" s="2">
        <v>43403</v>
      </c>
    </row>
    <row r="6" spans="1:17" x14ac:dyDescent="0.25">
      <c r="A6" t="s">
        <v>9</v>
      </c>
      <c r="B6" t="s">
        <v>10</v>
      </c>
      <c r="C6" t="s">
        <v>11</v>
      </c>
      <c r="D6" t="s">
        <v>8</v>
      </c>
      <c r="E6" s="3" t="s">
        <v>2</v>
      </c>
      <c r="F6" s="1">
        <v>80</v>
      </c>
      <c r="G6" s="1">
        <v>5047.7</v>
      </c>
      <c r="H6" s="1">
        <v>1261.93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6309.63</v>
      </c>
      <c r="Q6" s="2">
        <v>43431</v>
      </c>
    </row>
    <row r="7" spans="1:17" x14ac:dyDescent="0.25">
      <c r="A7" t="s">
        <v>9</v>
      </c>
      <c r="B7" t="s">
        <v>10</v>
      </c>
      <c r="C7" t="s">
        <v>12</v>
      </c>
      <c r="D7" t="s">
        <v>8</v>
      </c>
      <c r="E7" s="3" t="s">
        <v>2</v>
      </c>
      <c r="F7" s="1">
        <v>80</v>
      </c>
      <c r="G7" s="1">
        <v>5108.5200000000004</v>
      </c>
      <c r="H7" s="1">
        <v>1277.1300000000001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6385.65</v>
      </c>
      <c r="Q7" s="2">
        <v>43684</v>
      </c>
    </row>
    <row r="8" spans="1:17" x14ac:dyDescent="0.25">
      <c r="A8" t="s">
        <v>9</v>
      </c>
      <c r="B8" t="s">
        <v>10</v>
      </c>
      <c r="C8" t="s">
        <v>13</v>
      </c>
      <c r="D8" t="s">
        <v>8</v>
      </c>
      <c r="E8" s="3" t="s">
        <v>2</v>
      </c>
      <c r="F8" s="1">
        <v>80</v>
      </c>
      <c r="G8" s="1">
        <v>749.14</v>
      </c>
      <c r="H8" s="1">
        <v>187.29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936.43</v>
      </c>
      <c r="Q8" s="2">
        <v>43684</v>
      </c>
    </row>
    <row r="9" spans="1:17" x14ac:dyDescent="0.25">
      <c r="A9" t="s">
        <v>14</v>
      </c>
      <c r="B9" t="s">
        <v>15</v>
      </c>
      <c r="C9" t="s">
        <v>11</v>
      </c>
      <c r="D9" t="s">
        <v>8</v>
      </c>
      <c r="E9" s="3" t="s">
        <v>2</v>
      </c>
      <c r="F9" s="1">
        <v>80</v>
      </c>
      <c r="G9" s="1">
        <v>4079.63</v>
      </c>
      <c r="H9" s="1">
        <v>1019.91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5099.54</v>
      </c>
      <c r="Q9" s="2">
        <v>43384</v>
      </c>
    </row>
    <row r="10" spans="1:17" x14ac:dyDescent="0.25">
      <c r="A10" t="s">
        <v>14</v>
      </c>
      <c r="B10" t="s">
        <v>15</v>
      </c>
      <c r="C10" t="s">
        <v>11</v>
      </c>
      <c r="D10" t="s">
        <v>8</v>
      </c>
      <c r="E10" s="3" t="s">
        <v>2</v>
      </c>
      <c r="F10" s="1">
        <v>80</v>
      </c>
      <c r="G10" s="1">
        <v>4196.5</v>
      </c>
      <c r="H10" s="1">
        <v>1049.1199999999999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5245.62</v>
      </c>
      <c r="Q10" s="2">
        <v>43473</v>
      </c>
    </row>
    <row r="11" spans="1:17" x14ac:dyDescent="0.25">
      <c r="A11" t="s">
        <v>14</v>
      </c>
      <c r="B11" t="s">
        <v>15</v>
      </c>
      <c r="C11" t="s">
        <v>12</v>
      </c>
      <c r="D11" t="s">
        <v>8</v>
      </c>
      <c r="E11" s="3" t="s">
        <v>2</v>
      </c>
      <c r="F11" s="1">
        <v>80</v>
      </c>
      <c r="G11" s="1">
        <v>4959.72</v>
      </c>
      <c r="H11" s="1">
        <v>1239.93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6199.65</v>
      </c>
      <c r="Q11" s="2">
        <v>43614</v>
      </c>
    </row>
    <row r="12" spans="1:17" x14ac:dyDescent="0.25">
      <c r="A12" t="s">
        <v>17</v>
      </c>
      <c r="B12" t="s">
        <v>18</v>
      </c>
      <c r="C12" t="s">
        <v>19</v>
      </c>
      <c r="D12" t="s">
        <v>16</v>
      </c>
      <c r="E12" s="3" t="s">
        <v>2</v>
      </c>
      <c r="F12" s="1">
        <v>100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108381.83</v>
      </c>
      <c r="N12" s="1">
        <v>0</v>
      </c>
      <c r="O12" s="1">
        <v>0</v>
      </c>
      <c r="P12" s="1">
        <v>108381.83</v>
      </c>
      <c r="Q12" s="2">
        <v>43419</v>
      </c>
    </row>
    <row r="13" spans="1:17" x14ac:dyDescent="0.25">
      <c r="A13" t="s">
        <v>17</v>
      </c>
      <c r="B13" t="s">
        <v>18</v>
      </c>
      <c r="C13" t="s">
        <v>19</v>
      </c>
      <c r="D13" t="s">
        <v>16</v>
      </c>
      <c r="E13" s="3" t="s">
        <v>2</v>
      </c>
      <c r="F13" s="1">
        <v>100</v>
      </c>
      <c r="G13" s="1">
        <v>27319.119999999999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27319.119999999999</v>
      </c>
      <c r="Q13" s="2">
        <v>43620</v>
      </c>
    </row>
    <row r="14" spans="1:17" x14ac:dyDescent="0.25">
      <c r="A14" t="s">
        <v>17</v>
      </c>
      <c r="B14" t="s">
        <v>18</v>
      </c>
      <c r="C14" t="s">
        <v>19</v>
      </c>
      <c r="D14" t="s">
        <v>16</v>
      </c>
      <c r="E14" s="3" t="s">
        <v>2</v>
      </c>
      <c r="F14" s="1">
        <v>100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119281.64</v>
      </c>
      <c r="N14" s="1">
        <v>0</v>
      </c>
      <c r="O14" s="1">
        <v>0</v>
      </c>
      <c r="P14" s="1">
        <v>119281.64</v>
      </c>
      <c r="Q14" s="2">
        <v>43391</v>
      </c>
    </row>
    <row r="15" spans="1:17" x14ac:dyDescent="0.25">
      <c r="A15" t="s">
        <v>20</v>
      </c>
      <c r="B15" t="s">
        <v>21</v>
      </c>
      <c r="C15" t="s">
        <v>11</v>
      </c>
      <c r="D15" t="s">
        <v>8</v>
      </c>
      <c r="E15" s="3" t="s">
        <v>2</v>
      </c>
      <c r="F15" s="1">
        <v>80</v>
      </c>
      <c r="G15" s="1">
        <v>84987.86</v>
      </c>
      <c r="H15" s="1">
        <v>21246.97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106234.83</v>
      </c>
      <c r="Q15" s="2">
        <v>43448</v>
      </c>
    </row>
    <row r="16" spans="1:17" x14ac:dyDescent="0.25">
      <c r="A16" t="s">
        <v>22</v>
      </c>
      <c r="B16" t="s">
        <v>21</v>
      </c>
      <c r="C16" t="s">
        <v>12</v>
      </c>
      <c r="D16" t="s">
        <v>8</v>
      </c>
      <c r="E16" s="3" t="s">
        <v>2</v>
      </c>
      <c r="F16" s="1">
        <v>80</v>
      </c>
      <c r="G16" s="1">
        <v>14218.26</v>
      </c>
      <c r="H16" s="1">
        <v>3554.56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17772.82</v>
      </c>
      <c r="Q16" s="2">
        <v>43516</v>
      </c>
    </row>
    <row r="17" spans="1:17" x14ac:dyDescent="0.25">
      <c r="A17" t="s">
        <v>22</v>
      </c>
      <c r="B17" t="s">
        <v>21</v>
      </c>
      <c r="C17" t="s">
        <v>23</v>
      </c>
      <c r="D17" t="s">
        <v>8</v>
      </c>
      <c r="E17" s="3" t="s">
        <v>2</v>
      </c>
      <c r="F17" s="1">
        <v>80</v>
      </c>
      <c r="G17" s="1">
        <v>5557.3</v>
      </c>
      <c r="H17" s="1">
        <v>1389.32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6946.62</v>
      </c>
      <c r="Q17" s="2">
        <v>43419</v>
      </c>
    </row>
    <row r="18" spans="1:17" x14ac:dyDescent="0.25">
      <c r="A18" t="s">
        <v>22</v>
      </c>
      <c r="B18" t="s">
        <v>21</v>
      </c>
      <c r="C18" t="s">
        <v>23</v>
      </c>
      <c r="D18" t="s">
        <v>8</v>
      </c>
      <c r="E18" s="3" t="s">
        <v>2</v>
      </c>
      <c r="F18" s="1">
        <v>80</v>
      </c>
      <c r="G18" s="1">
        <v>5696.16</v>
      </c>
      <c r="H18" s="1">
        <v>1424.04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7120.2</v>
      </c>
      <c r="Q18" s="2">
        <v>43452</v>
      </c>
    </row>
    <row r="19" spans="1:17" x14ac:dyDescent="0.25">
      <c r="A19" t="s">
        <v>22</v>
      </c>
      <c r="B19" t="s">
        <v>21</v>
      </c>
      <c r="C19" t="s">
        <v>23</v>
      </c>
      <c r="D19" t="s">
        <v>8</v>
      </c>
      <c r="E19" s="3" t="s">
        <v>2</v>
      </c>
      <c r="F19" s="1">
        <v>80</v>
      </c>
      <c r="G19" s="1">
        <v>5117.03</v>
      </c>
      <c r="H19" s="1">
        <v>1279.26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6396.29</v>
      </c>
      <c r="Q19" s="2">
        <v>43473</v>
      </c>
    </row>
    <row r="20" spans="1:17" x14ac:dyDescent="0.25">
      <c r="A20" t="s">
        <v>22</v>
      </c>
      <c r="B20" t="s">
        <v>21</v>
      </c>
      <c r="C20" t="s">
        <v>23</v>
      </c>
      <c r="D20" t="s">
        <v>8</v>
      </c>
      <c r="E20" s="3" t="s">
        <v>2</v>
      </c>
      <c r="F20" s="1">
        <v>80</v>
      </c>
      <c r="G20" s="1">
        <v>5559.7</v>
      </c>
      <c r="H20" s="1">
        <v>1389.93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6949.63</v>
      </c>
      <c r="Q20" s="2">
        <v>43501</v>
      </c>
    </row>
    <row r="21" spans="1:17" x14ac:dyDescent="0.25">
      <c r="A21" t="s">
        <v>22</v>
      </c>
      <c r="B21" t="s">
        <v>21</v>
      </c>
      <c r="C21" t="s">
        <v>12</v>
      </c>
      <c r="D21" t="s">
        <v>8</v>
      </c>
      <c r="E21" s="3" t="s">
        <v>2</v>
      </c>
      <c r="F21" s="1">
        <v>80</v>
      </c>
      <c r="G21" s="1">
        <v>4648.29</v>
      </c>
      <c r="H21" s="1">
        <v>1162.07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5810.36</v>
      </c>
      <c r="Q21" s="2">
        <v>43558</v>
      </c>
    </row>
    <row r="22" spans="1:17" x14ac:dyDescent="0.25">
      <c r="A22" t="s">
        <v>22</v>
      </c>
      <c r="B22" t="s">
        <v>21</v>
      </c>
      <c r="C22" t="s">
        <v>13</v>
      </c>
      <c r="D22" t="s">
        <v>8</v>
      </c>
      <c r="E22" s="3" t="s">
        <v>2</v>
      </c>
      <c r="F22" s="1">
        <v>80</v>
      </c>
      <c r="G22" s="1">
        <v>1502.73</v>
      </c>
      <c r="H22" s="1">
        <v>375.68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1878.41</v>
      </c>
      <c r="Q22" s="2">
        <v>43558</v>
      </c>
    </row>
    <row r="23" spans="1:17" x14ac:dyDescent="0.25">
      <c r="A23" t="s">
        <v>22</v>
      </c>
      <c r="B23" t="s">
        <v>21</v>
      </c>
      <c r="C23" t="s">
        <v>12</v>
      </c>
      <c r="D23" t="s">
        <v>8</v>
      </c>
      <c r="E23" s="3" t="s">
        <v>2</v>
      </c>
      <c r="F23" s="1">
        <v>80</v>
      </c>
      <c r="G23" s="1">
        <v>5876.7</v>
      </c>
      <c r="H23" s="1">
        <v>1469.17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7345.87</v>
      </c>
      <c r="Q23" s="2">
        <v>43684</v>
      </c>
    </row>
    <row r="24" spans="1:17" x14ac:dyDescent="0.25">
      <c r="A24" t="s">
        <v>25</v>
      </c>
      <c r="B24" t="s">
        <v>26</v>
      </c>
      <c r="C24" t="s">
        <v>27</v>
      </c>
      <c r="D24" t="s">
        <v>24</v>
      </c>
      <c r="E24" s="3" t="s">
        <v>2</v>
      </c>
      <c r="F24" s="1">
        <v>80</v>
      </c>
      <c r="G24" s="1">
        <v>-205447.27</v>
      </c>
      <c r="H24" s="1">
        <v>-51361.82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-256809.09</v>
      </c>
      <c r="Q24" s="2">
        <v>43454</v>
      </c>
    </row>
    <row r="25" spans="1:17" x14ac:dyDescent="0.25">
      <c r="A25" t="s">
        <v>25</v>
      </c>
      <c r="B25" t="s">
        <v>26</v>
      </c>
      <c r="C25" t="s">
        <v>27</v>
      </c>
      <c r="D25" t="s">
        <v>24</v>
      </c>
      <c r="E25" s="3" t="s">
        <v>2</v>
      </c>
      <c r="F25" s="1">
        <v>80</v>
      </c>
      <c r="G25" s="1">
        <v>-1816.76</v>
      </c>
      <c r="H25" s="1">
        <v>-454.19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-2270.9499999999998</v>
      </c>
      <c r="Q25" s="2">
        <v>43537</v>
      </c>
    </row>
    <row r="26" spans="1:17" x14ac:dyDescent="0.25">
      <c r="A26" t="s">
        <v>29</v>
      </c>
      <c r="B26" t="s">
        <v>30</v>
      </c>
      <c r="C26" t="s">
        <v>31</v>
      </c>
      <c r="D26" t="s">
        <v>28</v>
      </c>
      <c r="E26" s="3" t="s">
        <v>2</v>
      </c>
      <c r="F26" s="1">
        <v>80</v>
      </c>
      <c r="G26" s="1">
        <v>-416036.17</v>
      </c>
      <c r="H26" s="1">
        <v>104009.04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-312027.13</v>
      </c>
      <c r="Q26" s="2">
        <v>43537</v>
      </c>
    </row>
    <row r="27" spans="1:17" x14ac:dyDescent="0.25">
      <c r="A27" t="s">
        <v>29</v>
      </c>
      <c r="B27" t="s">
        <v>30</v>
      </c>
      <c r="C27" t="s">
        <v>31</v>
      </c>
      <c r="D27" t="s">
        <v>28</v>
      </c>
      <c r="E27" s="3" t="s">
        <v>2</v>
      </c>
      <c r="F27" s="1">
        <v>80</v>
      </c>
      <c r="G27" s="1">
        <v>11699.75</v>
      </c>
      <c r="H27" s="1">
        <v>2924.94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14624.69</v>
      </c>
      <c r="Q27" s="2">
        <v>43564</v>
      </c>
    </row>
    <row r="28" spans="1:17" x14ac:dyDescent="0.25">
      <c r="A28" t="s">
        <v>29</v>
      </c>
      <c r="B28" t="s">
        <v>30</v>
      </c>
      <c r="C28" t="s">
        <v>31</v>
      </c>
      <c r="D28" t="s">
        <v>28</v>
      </c>
      <c r="E28" s="3" t="s">
        <v>2</v>
      </c>
      <c r="F28" s="1">
        <v>80</v>
      </c>
      <c r="G28" s="1">
        <v>-8000</v>
      </c>
      <c r="H28" s="1">
        <v>-2743.82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-10743.82</v>
      </c>
      <c r="Q28" s="2">
        <v>43636</v>
      </c>
    </row>
    <row r="29" spans="1:17" x14ac:dyDescent="0.25">
      <c r="A29" t="s">
        <v>33</v>
      </c>
      <c r="B29" t="s">
        <v>34</v>
      </c>
      <c r="C29" t="s">
        <v>35</v>
      </c>
      <c r="D29" t="s">
        <v>32</v>
      </c>
      <c r="E29" s="3" t="s">
        <v>2</v>
      </c>
      <c r="F29" s="1">
        <v>80</v>
      </c>
      <c r="G29" s="1">
        <v>86699.22</v>
      </c>
      <c r="H29" s="1">
        <v>21674.81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108374.03</v>
      </c>
      <c r="Q29" s="2">
        <v>43440</v>
      </c>
    </row>
    <row r="30" spans="1:17" x14ac:dyDescent="0.25">
      <c r="A30" t="s">
        <v>36</v>
      </c>
      <c r="B30" t="s">
        <v>37</v>
      </c>
      <c r="C30" t="s">
        <v>38</v>
      </c>
      <c r="D30" t="s">
        <v>24</v>
      </c>
      <c r="E30" s="3" t="s">
        <v>2</v>
      </c>
      <c r="F30" s="1">
        <v>80</v>
      </c>
      <c r="G30" s="1">
        <v>38823.279999999999</v>
      </c>
      <c r="H30" s="1">
        <v>9705.82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48529.1</v>
      </c>
      <c r="Q30" s="2">
        <v>43531</v>
      </c>
    </row>
    <row r="31" spans="1:17" x14ac:dyDescent="0.25">
      <c r="A31" t="s">
        <v>40</v>
      </c>
      <c r="B31" t="s">
        <v>41</v>
      </c>
      <c r="C31" t="s">
        <v>42</v>
      </c>
      <c r="D31" t="s">
        <v>39</v>
      </c>
      <c r="E31" s="3" t="s">
        <v>2</v>
      </c>
      <c r="F31" s="1">
        <v>100</v>
      </c>
      <c r="G31" s="1">
        <v>67986.600000000006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67986.600000000006</v>
      </c>
      <c r="Q31" s="2">
        <v>43683</v>
      </c>
    </row>
    <row r="32" spans="1:17" x14ac:dyDescent="0.25">
      <c r="A32" t="s">
        <v>40</v>
      </c>
      <c r="B32" t="s">
        <v>41</v>
      </c>
      <c r="C32" t="s">
        <v>43</v>
      </c>
      <c r="D32" t="s">
        <v>39</v>
      </c>
      <c r="E32" s="3" t="s">
        <v>2</v>
      </c>
      <c r="F32" s="1">
        <v>100</v>
      </c>
      <c r="G32" s="1">
        <v>45377.3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45377.3</v>
      </c>
      <c r="Q32" s="2">
        <v>43683</v>
      </c>
    </row>
    <row r="33" spans="1:17" x14ac:dyDescent="0.25">
      <c r="A33" t="s">
        <v>44</v>
      </c>
      <c r="B33" t="s">
        <v>41</v>
      </c>
      <c r="C33" t="s">
        <v>19</v>
      </c>
      <c r="D33" t="s">
        <v>16</v>
      </c>
      <c r="E33" s="3" t="s">
        <v>2</v>
      </c>
      <c r="F33" s="1">
        <v>100</v>
      </c>
      <c r="G33" s="1">
        <v>-570139.56999999995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-570139.56999999995</v>
      </c>
      <c r="Q33" s="2">
        <v>43671</v>
      </c>
    </row>
    <row r="34" spans="1:17" x14ac:dyDescent="0.25">
      <c r="A34" t="s">
        <v>44</v>
      </c>
      <c r="B34" t="s">
        <v>41</v>
      </c>
      <c r="C34" t="s">
        <v>45</v>
      </c>
      <c r="D34" t="s">
        <v>16</v>
      </c>
      <c r="E34" s="3" t="s">
        <v>2</v>
      </c>
      <c r="F34" s="1">
        <v>100</v>
      </c>
      <c r="G34" s="1">
        <v>-24719.63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-24719.63</v>
      </c>
      <c r="Q34" s="2">
        <v>43671</v>
      </c>
    </row>
    <row r="35" spans="1:17" x14ac:dyDescent="0.25">
      <c r="A35" t="s">
        <v>44</v>
      </c>
      <c r="B35" t="s">
        <v>41</v>
      </c>
      <c r="C35" t="s">
        <v>19</v>
      </c>
      <c r="D35" t="s">
        <v>16</v>
      </c>
      <c r="E35" s="3" t="s">
        <v>2</v>
      </c>
      <c r="F35" s="1">
        <v>100</v>
      </c>
      <c r="G35" s="1">
        <v>170719.02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170719.02</v>
      </c>
      <c r="Q35" s="2">
        <v>43586</v>
      </c>
    </row>
    <row r="36" spans="1:17" x14ac:dyDescent="0.25">
      <c r="A36" t="s">
        <v>44</v>
      </c>
      <c r="B36" t="s">
        <v>41</v>
      </c>
      <c r="C36" t="s">
        <v>19</v>
      </c>
      <c r="D36" t="s">
        <v>16</v>
      </c>
      <c r="E36" s="3" t="s">
        <v>2</v>
      </c>
      <c r="F36" s="1">
        <v>100</v>
      </c>
      <c r="G36" s="1">
        <v>1762227.86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1762227.86</v>
      </c>
      <c r="Q36" s="2">
        <v>43580</v>
      </c>
    </row>
    <row r="37" spans="1:17" x14ac:dyDescent="0.25">
      <c r="A37" t="s">
        <v>44</v>
      </c>
      <c r="B37" t="s">
        <v>41</v>
      </c>
      <c r="C37" t="s">
        <v>45</v>
      </c>
      <c r="D37" t="s">
        <v>16</v>
      </c>
      <c r="E37" s="3" t="s">
        <v>2</v>
      </c>
      <c r="F37" s="1">
        <v>100</v>
      </c>
      <c r="G37" s="1">
        <v>91843.35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91843.35</v>
      </c>
      <c r="Q37" s="2">
        <v>43580</v>
      </c>
    </row>
    <row r="38" spans="1:17" x14ac:dyDescent="0.25">
      <c r="A38" t="s">
        <v>46</v>
      </c>
      <c r="B38" t="s">
        <v>47</v>
      </c>
      <c r="C38" t="s">
        <v>31</v>
      </c>
      <c r="D38" t="s">
        <v>28</v>
      </c>
      <c r="E38" s="3" t="s">
        <v>2</v>
      </c>
      <c r="F38" s="1">
        <v>100</v>
      </c>
      <c r="G38" s="1">
        <v>-84463.19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-14171.68</v>
      </c>
      <c r="O38" s="1">
        <v>0</v>
      </c>
      <c r="P38" s="1">
        <v>-84463.19</v>
      </c>
      <c r="Q38" s="2">
        <v>43454</v>
      </c>
    </row>
    <row r="39" spans="1:17" x14ac:dyDescent="0.25">
      <c r="A39" t="s">
        <v>48</v>
      </c>
      <c r="B39" t="s">
        <v>49</v>
      </c>
      <c r="C39" t="s">
        <v>31</v>
      </c>
      <c r="D39" t="s">
        <v>28</v>
      </c>
      <c r="E39" s="3" t="s">
        <v>2</v>
      </c>
      <c r="F39" s="1">
        <v>80</v>
      </c>
      <c r="G39" s="1">
        <v>5037693.63</v>
      </c>
      <c r="H39" s="1">
        <v>1259423.4099999999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6297117.04</v>
      </c>
      <c r="Q39" s="2">
        <v>43472</v>
      </c>
    </row>
    <row r="40" spans="1:17" x14ac:dyDescent="0.25">
      <c r="A40" t="s">
        <v>48</v>
      </c>
      <c r="B40" t="s">
        <v>49</v>
      </c>
      <c r="C40" t="s">
        <v>31</v>
      </c>
      <c r="D40" t="s">
        <v>28</v>
      </c>
      <c r="E40" s="3" t="s">
        <v>2</v>
      </c>
      <c r="F40" s="1">
        <v>80</v>
      </c>
      <c r="G40" s="1">
        <v>-557245.35</v>
      </c>
      <c r="H40" s="1">
        <v>-139311.34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-696556.69</v>
      </c>
      <c r="Q40" s="2">
        <v>43528</v>
      </c>
    </row>
    <row r="41" spans="1:17" x14ac:dyDescent="0.25">
      <c r="A41" t="s">
        <v>48</v>
      </c>
      <c r="B41" t="s">
        <v>49</v>
      </c>
      <c r="C41" t="s">
        <v>7</v>
      </c>
      <c r="D41" t="s">
        <v>6</v>
      </c>
      <c r="E41" s="3" t="s">
        <v>2</v>
      </c>
      <c r="F41" s="1">
        <v>80</v>
      </c>
      <c r="G41" s="1">
        <v>7012.2</v>
      </c>
      <c r="H41" s="1">
        <v>1753.05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8765.25</v>
      </c>
      <c r="Q41" s="2">
        <v>43690</v>
      </c>
    </row>
    <row r="42" spans="1:17" x14ac:dyDescent="0.25">
      <c r="A42" t="s">
        <v>50</v>
      </c>
      <c r="B42" t="s">
        <v>51</v>
      </c>
      <c r="C42" t="s">
        <v>35</v>
      </c>
      <c r="D42" t="s">
        <v>32</v>
      </c>
      <c r="E42" s="3" t="s">
        <v>2</v>
      </c>
      <c r="F42" s="1">
        <v>80</v>
      </c>
      <c r="G42" s="1">
        <v>2686816.82</v>
      </c>
      <c r="H42" s="1">
        <v>0</v>
      </c>
      <c r="I42" s="1">
        <v>0</v>
      </c>
      <c r="J42" s="1">
        <v>0</v>
      </c>
      <c r="K42" s="1">
        <v>2686816.82</v>
      </c>
      <c r="L42" s="1">
        <v>0</v>
      </c>
      <c r="M42" s="1">
        <v>-2686816.82</v>
      </c>
      <c r="N42" s="1">
        <v>0</v>
      </c>
      <c r="O42" s="1">
        <v>0</v>
      </c>
      <c r="P42" s="1">
        <v>0</v>
      </c>
      <c r="Q42" s="2">
        <v>43384</v>
      </c>
    </row>
    <row r="43" spans="1:17" x14ac:dyDescent="0.25">
      <c r="A43" t="s">
        <v>50</v>
      </c>
      <c r="B43" t="s">
        <v>51</v>
      </c>
      <c r="C43" t="s">
        <v>35</v>
      </c>
      <c r="D43" t="s">
        <v>32</v>
      </c>
      <c r="E43" s="3" t="s">
        <v>2</v>
      </c>
      <c r="F43" s="1">
        <v>80</v>
      </c>
      <c r="G43" s="1">
        <v>-647396.03</v>
      </c>
      <c r="H43" s="1">
        <v>-161849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-809245.03</v>
      </c>
      <c r="Q43" s="2">
        <v>43434</v>
      </c>
    </row>
    <row r="44" spans="1:17" x14ac:dyDescent="0.25">
      <c r="A44" t="s">
        <v>53</v>
      </c>
      <c r="B44" t="s">
        <v>54</v>
      </c>
      <c r="C44" t="s">
        <v>55</v>
      </c>
      <c r="D44" t="s">
        <v>52</v>
      </c>
      <c r="E44" s="3" t="s">
        <v>2</v>
      </c>
      <c r="F44" s="1">
        <v>90</v>
      </c>
      <c r="G44" s="1">
        <v>4413859.16</v>
      </c>
      <c r="H44" s="1">
        <v>490428.8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4904287.96</v>
      </c>
      <c r="Q44" s="2">
        <v>43600</v>
      </c>
    </row>
    <row r="45" spans="1:17" x14ac:dyDescent="0.25">
      <c r="A45" t="s">
        <v>56</v>
      </c>
      <c r="B45" t="s">
        <v>57</v>
      </c>
      <c r="C45" t="s">
        <v>27</v>
      </c>
      <c r="D45" t="s">
        <v>24</v>
      </c>
      <c r="E45" s="3" t="s">
        <v>2</v>
      </c>
      <c r="F45" s="1">
        <v>100</v>
      </c>
      <c r="G45" s="1">
        <v>31268.57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31268.57</v>
      </c>
      <c r="Q45" s="2">
        <v>43656</v>
      </c>
    </row>
    <row r="46" spans="1:17" x14ac:dyDescent="0.25">
      <c r="A46" t="s">
        <v>56</v>
      </c>
      <c r="B46" t="s">
        <v>57</v>
      </c>
      <c r="C46" t="s">
        <v>58</v>
      </c>
      <c r="D46" t="s">
        <v>24</v>
      </c>
      <c r="E46" s="3" t="s">
        <v>2</v>
      </c>
      <c r="F46" s="1">
        <v>100</v>
      </c>
      <c r="G46" s="1">
        <v>116870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116870</v>
      </c>
      <c r="Q46" s="2">
        <v>43656</v>
      </c>
    </row>
    <row r="47" spans="1:17" x14ac:dyDescent="0.25">
      <c r="A47" t="s">
        <v>59</v>
      </c>
      <c r="B47" t="s">
        <v>57</v>
      </c>
      <c r="C47" t="s">
        <v>35</v>
      </c>
      <c r="D47" t="s">
        <v>32</v>
      </c>
      <c r="E47" s="3" t="s">
        <v>2</v>
      </c>
      <c r="F47" s="1">
        <v>100</v>
      </c>
      <c r="G47" s="1">
        <v>1860656.75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1860656.75</v>
      </c>
      <c r="Q47" s="2">
        <v>43696</v>
      </c>
    </row>
    <row r="48" spans="1:17" x14ac:dyDescent="0.25">
      <c r="A48" t="s">
        <v>60</v>
      </c>
      <c r="B48" t="s">
        <v>61</v>
      </c>
      <c r="C48" t="s">
        <v>27</v>
      </c>
      <c r="D48" t="s">
        <v>24</v>
      </c>
      <c r="E48" s="3" t="s">
        <v>2</v>
      </c>
      <c r="F48" s="1">
        <v>100</v>
      </c>
      <c r="G48" s="1">
        <v>22444.19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22444.19</v>
      </c>
      <c r="Q48" s="2">
        <v>43399</v>
      </c>
    </row>
    <row r="49" spans="1:17" x14ac:dyDescent="0.25">
      <c r="A49" t="s">
        <v>60</v>
      </c>
      <c r="B49" t="s">
        <v>61</v>
      </c>
      <c r="C49" t="s">
        <v>58</v>
      </c>
      <c r="D49" t="s">
        <v>24</v>
      </c>
      <c r="E49" s="3" t="s">
        <v>2</v>
      </c>
      <c r="F49" s="1">
        <v>100</v>
      </c>
      <c r="G49" s="1">
        <v>9776.6200000000008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9776.6200000000008</v>
      </c>
      <c r="Q49" s="2">
        <v>43399</v>
      </c>
    </row>
    <row r="50" spans="1:17" x14ac:dyDescent="0.25">
      <c r="A50" t="s">
        <v>60</v>
      </c>
      <c r="B50" t="s">
        <v>61</v>
      </c>
      <c r="C50" t="s">
        <v>58</v>
      </c>
      <c r="D50" t="s">
        <v>24</v>
      </c>
      <c r="E50" s="3" t="s">
        <v>2</v>
      </c>
      <c r="F50" s="1">
        <v>100</v>
      </c>
      <c r="G50" s="1">
        <v>13131.28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13131.28</v>
      </c>
      <c r="Q50" s="2">
        <v>43410</v>
      </c>
    </row>
    <row r="51" spans="1:17" x14ac:dyDescent="0.25">
      <c r="A51" t="s">
        <v>60</v>
      </c>
      <c r="B51" t="s">
        <v>61</v>
      </c>
      <c r="C51" t="s">
        <v>58</v>
      </c>
      <c r="D51" t="s">
        <v>24</v>
      </c>
      <c r="E51" s="3" t="s">
        <v>2</v>
      </c>
      <c r="F51" s="1">
        <v>100</v>
      </c>
      <c r="G51" s="1">
        <v>11127.39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11127.39</v>
      </c>
      <c r="Q51" s="2">
        <v>43522</v>
      </c>
    </row>
    <row r="52" spans="1:17" x14ac:dyDescent="0.25">
      <c r="A52" t="s">
        <v>60</v>
      </c>
      <c r="B52" t="s">
        <v>61</v>
      </c>
      <c r="C52" t="s">
        <v>63</v>
      </c>
      <c r="D52" t="s">
        <v>62</v>
      </c>
      <c r="E52" s="3" t="s">
        <v>2</v>
      </c>
      <c r="F52" s="1">
        <v>100</v>
      </c>
      <c r="G52" s="1">
        <v>13411.86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13411.86</v>
      </c>
      <c r="Q52" s="2">
        <v>43664</v>
      </c>
    </row>
    <row r="53" spans="1:17" x14ac:dyDescent="0.25">
      <c r="A53" t="s">
        <v>64</v>
      </c>
      <c r="B53" t="s">
        <v>65</v>
      </c>
      <c r="C53" t="s">
        <v>11</v>
      </c>
      <c r="D53" t="s">
        <v>8</v>
      </c>
      <c r="E53" s="3" t="s">
        <v>2</v>
      </c>
      <c r="F53" s="1">
        <v>80</v>
      </c>
      <c r="G53" s="1">
        <v>819684.39</v>
      </c>
      <c r="H53" s="1">
        <v>204921.1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1024605.49</v>
      </c>
      <c r="Q53" s="2">
        <v>43423</v>
      </c>
    </row>
    <row r="54" spans="1:17" x14ac:dyDescent="0.25">
      <c r="A54" t="s">
        <v>64</v>
      </c>
      <c r="B54" t="s">
        <v>65</v>
      </c>
      <c r="C54" t="s">
        <v>11</v>
      </c>
      <c r="D54" t="s">
        <v>8</v>
      </c>
      <c r="E54" s="3" t="s">
        <v>2</v>
      </c>
      <c r="F54" s="1">
        <v>80</v>
      </c>
      <c r="G54" s="1">
        <v>408480.43</v>
      </c>
      <c r="H54" s="1">
        <v>102120.11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510600.54</v>
      </c>
      <c r="Q54" s="2">
        <v>43489</v>
      </c>
    </row>
    <row r="55" spans="1:17" x14ac:dyDescent="0.25">
      <c r="A55" t="s">
        <v>66</v>
      </c>
      <c r="B55" t="s">
        <v>67</v>
      </c>
      <c r="C55" t="s">
        <v>68</v>
      </c>
      <c r="D55" t="s">
        <v>32</v>
      </c>
      <c r="E55" s="3" t="s">
        <v>2</v>
      </c>
      <c r="F55" s="1">
        <v>80</v>
      </c>
      <c r="G55" s="1">
        <v>-3960.6</v>
      </c>
      <c r="H55" s="1">
        <v>-990.15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-4950.75</v>
      </c>
      <c r="Q55" s="2">
        <v>43396</v>
      </c>
    </row>
    <row r="56" spans="1:17" x14ac:dyDescent="0.25">
      <c r="A56" t="s">
        <v>69</v>
      </c>
      <c r="B56" t="s">
        <v>70</v>
      </c>
      <c r="C56" t="s">
        <v>71</v>
      </c>
      <c r="D56" t="s">
        <v>24</v>
      </c>
      <c r="E56" s="3" t="s">
        <v>2</v>
      </c>
      <c r="F56" s="1">
        <v>80</v>
      </c>
      <c r="G56" s="1">
        <v>112121.34</v>
      </c>
      <c r="H56" s="1">
        <v>28030.33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140151.67000000001</v>
      </c>
      <c r="Q56" s="2">
        <v>43640</v>
      </c>
    </row>
    <row r="57" spans="1:17" x14ac:dyDescent="0.25">
      <c r="A57" t="s">
        <v>72</v>
      </c>
      <c r="B57" t="s">
        <v>73</v>
      </c>
      <c r="C57" t="s">
        <v>74</v>
      </c>
      <c r="D57" t="s">
        <v>32</v>
      </c>
      <c r="E57" s="3" t="s">
        <v>2</v>
      </c>
      <c r="F57" s="1">
        <v>80</v>
      </c>
      <c r="G57" s="1">
        <v>-125858.32</v>
      </c>
      <c r="H57" s="1">
        <v>-31464.58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-157322.9</v>
      </c>
      <c r="Q57" s="2">
        <v>43587</v>
      </c>
    </row>
    <row r="58" spans="1:17" x14ac:dyDescent="0.25">
      <c r="A58" t="s">
        <v>75</v>
      </c>
      <c r="B58" t="s">
        <v>76</v>
      </c>
      <c r="C58" t="s">
        <v>74</v>
      </c>
      <c r="D58" t="s">
        <v>32</v>
      </c>
      <c r="E58" s="3" t="s">
        <v>2</v>
      </c>
      <c r="F58" s="1">
        <v>80</v>
      </c>
      <c r="G58" s="1">
        <v>6954.44</v>
      </c>
      <c r="H58" s="1">
        <v>1738.61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8693.0499999999993</v>
      </c>
      <c r="Q58" s="2">
        <v>43417</v>
      </c>
    </row>
    <row r="59" spans="1:17" x14ac:dyDescent="0.25">
      <c r="A59" t="s">
        <v>75</v>
      </c>
      <c r="B59" t="s">
        <v>76</v>
      </c>
      <c r="C59" t="s">
        <v>77</v>
      </c>
      <c r="D59" t="s">
        <v>32</v>
      </c>
      <c r="E59" s="3" t="s">
        <v>2</v>
      </c>
      <c r="F59" s="1">
        <v>80</v>
      </c>
      <c r="G59" s="1">
        <v>-111.38</v>
      </c>
      <c r="H59" s="1">
        <v>-27.85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-139.22999999999999</v>
      </c>
      <c r="Q59" s="2">
        <v>43654</v>
      </c>
    </row>
    <row r="60" spans="1:17" x14ac:dyDescent="0.25">
      <c r="A60" t="s">
        <v>75</v>
      </c>
      <c r="B60" t="s">
        <v>76</v>
      </c>
      <c r="C60" t="s">
        <v>74</v>
      </c>
      <c r="D60" t="s">
        <v>32</v>
      </c>
      <c r="E60" s="3" t="s">
        <v>2</v>
      </c>
      <c r="F60" s="1">
        <v>80</v>
      </c>
      <c r="G60" s="1">
        <v>-6293.86</v>
      </c>
      <c r="H60" s="1">
        <v>-229.68</v>
      </c>
      <c r="I60" s="1">
        <v>0</v>
      </c>
      <c r="J60" s="1">
        <v>0</v>
      </c>
      <c r="K60" s="1">
        <v>0</v>
      </c>
      <c r="L60" s="1">
        <v>-1343.79</v>
      </c>
      <c r="M60" s="1">
        <v>0</v>
      </c>
      <c r="N60" s="1">
        <v>0</v>
      </c>
      <c r="O60" s="1">
        <v>0</v>
      </c>
      <c r="P60" s="1">
        <v>-7867.33</v>
      </c>
      <c r="Q60" s="2">
        <v>43654</v>
      </c>
    </row>
    <row r="61" spans="1:17" x14ac:dyDescent="0.25">
      <c r="A61" t="s">
        <v>78</v>
      </c>
      <c r="B61" t="s">
        <v>79</v>
      </c>
      <c r="C61" t="s">
        <v>35</v>
      </c>
      <c r="D61" t="s">
        <v>32</v>
      </c>
      <c r="E61" s="3" t="s">
        <v>2</v>
      </c>
      <c r="F61" s="1">
        <v>80</v>
      </c>
      <c r="G61" s="1">
        <v>56792.43</v>
      </c>
      <c r="H61" s="1">
        <v>14198.11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70990.539999999994</v>
      </c>
      <c r="Q61" s="2">
        <v>43532</v>
      </c>
    </row>
    <row r="62" spans="1:17" x14ac:dyDescent="0.25">
      <c r="A62" t="s">
        <v>80</v>
      </c>
      <c r="B62" t="s">
        <v>81</v>
      </c>
      <c r="C62" t="s">
        <v>58</v>
      </c>
      <c r="D62" t="s">
        <v>24</v>
      </c>
      <c r="E62" s="3" t="s">
        <v>2</v>
      </c>
      <c r="F62" s="1">
        <v>80</v>
      </c>
      <c r="G62" s="1">
        <v>-163607.32999999999</v>
      </c>
      <c r="H62" s="1">
        <v>-40901.83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-204509.16</v>
      </c>
      <c r="Q62" s="2">
        <v>43654</v>
      </c>
    </row>
    <row r="63" spans="1:17" x14ac:dyDescent="0.25">
      <c r="A63" t="s">
        <v>82</v>
      </c>
      <c r="B63" t="s">
        <v>83</v>
      </c>
      <c r="C63" t="s">
        <v>58</v>
      </c>
      <c r="D63" t="s">
        <v>24</v>
      </c>
      <c r="E63" s="3" t="s">
        <v>2</v>
      </c>
      <c r="F63" s="1">
        <v>80</v>
      </c>
      <c r="G63" s="1">
        <v>154418.39000000001</v>
      </c>
      <c r="H63" s="1">
        <v>38604.6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193022.99</v>
      </c>
      <c r="Q63" s="2">
        <v>43389</v>
      </c>
    </row>
    <row r="64" spans="1:17" x14ac:dyDescent="0.25">
      <c r="A64" t="s">
        <v>82</v>
      </c>
      <c r="B64" t="s">
        <v>83</v>
      </c>
      <c r="C64" t="s">
        <v>58</v>
      </c>
      <c r="D64" t="s">
        <v>24</v>
      </c>
      <c r="E64" s="3" t="s">
        <v>2</v>
      </c>
      <c r="F64" s="1">
        <v>80</v>
      </c>
      <c r="G64" s="1">
        <v>26128.57</v>
      </c>
      <c r="H64" s="1">
        <v>6532.14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32660.71</v>
      </c>
      <c r="Q64" s="2">
        <v>43636</v>
      </c>
    </row>
    <row r="65" spans="1:17" x14ac:dyDescent="0.25">
      <c r="A65" t="s">
        <v>84</v>
      </c>
      <c r="B65" t="s">
        <v>85</v>
      </c>
      <c r="C65" t="s">
        <v>45</v>
      </c>
      <c r="D65" t="s">
        <v>16</v>
      </c>
      <c r="E65" s="3" t="s">
        <v>2</v>
      </c>
      <c r="F65" s="1">
        <v>100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313971.56</v>
      </c>
      <c r="N65" s="1">
        <v>0</v>
      </c>
      <c r="O65" s="1">
        <v>0</v>
      </c>
      <c r="P65" s="1">
        <v>313971.56</v>
      </c>
      <c r="Q65" s="2">
        <v>43453</v>
      </c>
    </row>
    <row r="66" spans="1:17" x14ac:dyDescent="0.25">
      <c r="A66" t="s">
        <v>84</v>
      </c>
      <c r="B66" t="s">
        <v>85</v>
      </c>
      <c r="C66" t="s">
        <v>45</v>
      </c>
      <c r="D66" t="s">
        <v>16</v>
      </c>
      <c r="E66" s="3" t="s">
        <v>2</v>
      </c>
      <c r="F66" s="1">
        <v>100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11616.9</v>
      </c>
      <c r="N66" s="1">
        <v>0</v>
      </c>
      <c r="O66" s="1">
        <v>0</v>
      </c>
      <c r="P66" s="1">
        <v>11616.9</v>
      </c>
      <c r="Q66" s="2">
        <v>43528</v>
      </c>
    </row>
    <row r="67" spans="1:17" x14ac:dyDescent="0.25">
      <c r="A67" t="s">
        <v>84</v>
      </c>
      <c r="B67" t="s">
        <v>85</v>
      </c>
      <c r="C67" t="s">
        <v>45</v>
      </c>
      <c r="D67" t="s">
        <v>16</v>
      </c>
      <c r="E67" s="3" t="s">
        <v>2</v>
      </c>
      <c r="F67" s="1">
        <v>100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78471.37</v>
      </c>
      <c r="N67" s="1">
        <v>0</v>
      </c>
      <c r="O67" s="1">
        <v>0</v>
      </c>
      <c r="P67" s="1">
        <v>78471.37</v>
      </c>
      <c r="Q67" s="2">
        <v>43537</v>
      </c>
    </row>
    <row r="68" spans="1:17" x14ac:dyDescent="0.25">
      <c r="A68" t="s">
        <v>86</v>
      </c>
      <c r="B68" t="s">
        <v>87</v>
      </c>
      <c r="C68" t="s">
        <v>71</v>
      </c>
      <c r="D68" t="s">
        <v>24</v>
      </c>
      <c r="E68" s="3" t="s">
        <v>2</v>
      </c>
      <c r="F68" s="1">
        <v>80</v>
      </c>
      <c r="G68" s="1">
        <v>25419.7</v>
      </c>
      <c r="H68" s="1">
        <v>6354.93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31774.63</v>
      </c>
      <c r="Q68" s="2">
        <v>43705</v>
      </c>
    </row>
    <row r="69" spans="1:17" x14ac:dyDescent="0.25">
      <c r="A69" t="s">
        <v>86</v>
      </c>
      <c r="B69" t="s">
        <v>87</v>
      </c>
      <c r="C69" t="s">
        <v>71</v>
      </c>
      <c r="D69" t="s">
        <v>24</v>
      </c>
      <c r="E69" s="3" t="s">
        <v>2</v>
      </c>
      <c r="F69" s="1">
        <v>80</v>
      </c>
      <c r="G69" s="1">
        <v>35307.279999999999</v>
      </c>
      <c r="H69" s="1">
        <v>8826.82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44134.1</v>
      </c>
      <c r="Q69" s="2">
        <v>43620</v>
      </c>
    </row>
    <row r="70" spans="1:17" x14ac:dyDescent="0.25">
      <c r="A70" t="s">
        <v>86</v>
      </c>
      <c r="B70" t="s">
        <v>87</v>
      </c>
      <c r="C70" t="s">
        <v>71</v>
      </c>
      <c r="D70" t="s">
        <v>24</v>
      </c>
      <c r="E70" s="3" t="s">
        <v>2</v>
      </c>
      <c r="F70" s="1">
        <v>80</v>
      </c>
      <c r="G70" s="1">
        <v>15384.66</v>
      </c>
      <c r="H70" s="1">
        <v>3846.17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19230.830000000002</v>
      </c>
      <c r="Q70" s="2">
        <v>43389</v>
      </c>
    </row>
    <row r="71" spans="1:17" x14ac:dyDescent="0.25">
      <c r="A71" t="s">
        <v>88</v>
      </c>
      <c r="B71" t="s">
        <v>89</v>
      </c>
      <c r="C71" t="s">
        <v>58</v>
      </c>
      <c r="D71" t="s">
        <v>24</v>
      </c>
      <c r="E71" s="3" t="s">
        <v>2</v>
      </c>
      <c r="F71" s="1">
        <v>80</v>
      </c>
      <c r="G71" s="1">
        <v>-38082.68</v>
      </c>
      <c r="H71" s="1">
        <v>-9520.67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-47603.35</v>
      </c>
      <c r="Q71" s="2">
        <v>43704</v>
      </c>
    </row>
    <row r="72" spans="1:17" x14ac:dyDescent="0.25">
      <c r="A72" t="s">
        <v>90</v>
      </c>
      <c r="B72" t="s">
        <v>91</v>
      </c>
      <c r="C72" t="s">
        <v>58</v>
      </c>
      <c r="D72" t="s">
        <v>24</v>
      </c>
      <c r="E72" s="3" t="s">
        <v>2</v>
      </c>
      <c r="F72" s="1">
        <v>80</v>
      </c>
      <c r="G72" s="1">
        <v>176343.3</v>
      </c>
      <c r="H72" s="1">
        <v>44085.83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220429.13</v>
      </c>
      <c r="Q72" s="2">
        <v>43472</v>
      </c>
    </row>
    <row r="73" spans="1:17" x14ac:dyDescent="0.25">
      <c r="A73" t="s">
        <v>90</v>
      </c>
      <c r="B73" t="s">
        <v>91</v>
      </c>
      <c r="C73" t="s">
        <v>58</v>
      </c>
      <c r="D73" t="s">
        <v>24</v>
      </c>
      <c r="E73" s="3" t="s">
        <v>2</v>
      </c>
      <c r="F73" s="1">
        <v>80</v>
      </c>
      <c r="G73" s="1">
        <v>106138.96</v>
      </c>
      <c r="H73" s="1">
        <v>26534.74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132673.70000000001</v>
      </c>
      <c r="Q73" s="2">
        <v>43549</v>
      </c>
    </row>
    <row r="74" spans="1:17" x14ac:dyDescent="0.25">
      <c r="A74" t="s">
        <v>92</v>
      </c>
      <c r="B74" t="s">
        <v>93</v>
      </c>
      <c r="C74" t="s">
        <v>58</v>
      </c>
      <c r="D74" t="s">
        <v>24</v>
      </c>
      <c r="E74" s="3" t="s">
        <v>2</v>
      </c>
      <c r="F74" s="1">
        <v>80</v>
      </c>
      <c r="G74" s="1">
        <v>22987.86</v>
      </c>
      <c r="H74" s="1">
        <v>5746.97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28734.83</v>
      </c>
      <c r="Q74" s="2">
        <v>43430</v>
      </c>
    </row>
    <row r="75" spans="1:17" x14ac:dyDescent="0.25">
      <c r="A75" t="s">
        <v>92</v>
      </c>
      <c r="B75" t="s">
        <v>93</v>
      </c>
      <c r="C75" t="s">
        <v>58</v>
      </c>
      <c r="D75" t="s">
        <v>24</v>
      </c>
      <c r="E75" s="3" t="s">
        <v>2</v>
      </c>
      <c r="F75" s="1">
        <v>80</v>
      </c>
      <c r="G75" s="1">
        <v>91544.74</v>
      </c>
      <c r="H75" s="1">
        <v>22886.18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114430.92</v>
      </c>
      <c r="Q75" s="2">
        <v>43453</v>
      </c>
    </row>
    <row r="76" spans="1:17" x14ac:dyDescent="0.25">
      <c r="A76" t="s">
        <v>94</v>
      </c>
      <c r="B76" t="s">
        <v>95</v>
      </c>
      <c r="C76" t="s">
        <v>96</v>
      </c>
      <c r="D76" t="s">
        <v>52</v>
      </c>
      <c r="E76" s="3" t="s">
        <v>2</v>
      </c>
      <c r="F76" s="1">
        <v>90</v>
      </c>
      <c r="G76" s="1">
        <v>-4709.71</v>
      </c>
      <c r="H76" s="1">
        <v>-523.29999999999995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-5233.01</v>
      </c>
      <c r="Q76" s="2">
        <v>43423</v>
      </c>
    </row>
    <row r="77" spans="1:17" x14ac:dyDescent="0.25">
      <c r="A77" t="s">
        <v>97</v>
      </c>
      <c r="B77" t="s">
        <v>98</v>
      </c>
      <c r="C77" t="s">
        <v>35</v>
      </c>
      <c r="D77" t="s">
        <v>32</v>
      </c>
      <c r="E77" s="3" t="s">
        <v>2</v>
      </c>
      <c r="F77" s="1">
        <v>80</v>
      </c>
      <c r="G77" s="1">
        <v>9603.02</v>
      </c>
      <c r="H77" s="1">
        <v>318.75</v>
      </c>
      <c r="I77" s="1">
        <v>0</v>
      </c>
      <c r="J77" s="1">
        <v>0</v>
      </c>
      <c r="K77" s="1">
        <v>0</v>
      </c>
      <c r="L77" s="1">
        <v>2082</v>
      </c>
      <c r="M77" s="1">
        <v>0</v>
      </c>
      <c r="N77" s="1">
        <v>0</v>
      </c>
      <c r="O77" s="1">
        <v>0</v>
      </c>
      <c r="P77" s="1">
        <v>12003.77</v>
      </c>
      <c r="Q77" s="2">
        <v>43399</v>
      </c>
    </row>
    <row r="78" spans="1:17" x14ac:dyDescent="0.25">
      <c r="A78" t="s">
        <v>99</v>
      </c>
      <c r="B78" t="s">
        <v>100</v>
      </c>
      <c r="C78" t="s">
        <v>19</v>
      </c>
      <c r="D78" t="s">
        <v>16</v>
      </c>
      <c r="E78" s="3" t="s">
        <v>2</v>
      </c>
      <c r="F78" s="1">
        <v>100</v>
      </c>
      <c r="G78" s="1">
        <v>223419.85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223419.85</v>
      </c>
      <c r="Q78" s="2">
        <v>43565</v>
      </c>
    </row>
    <row r="79" spans="1:17" x14ac:dyDescent="0.25">
      <c r="A79" t="s">
        <v>99</v>
      </c>
      <c r="B79" t="s">
        <v>100</v>
      </c>
      <c r="C79" t="s">
        <v>19</v>
      </c>
      <c r="D79" t="s">
        <v>16</v>
      </c>
      <c r="E79" s="3" t="s">
        <v>2</v>
      </c>
      <c r="F79" s="1">
        <v>100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78863.88</v>
      </c>
      <c r="N79" s="1">
        <v>0</v>
      </c>
      <c r="O79" s="1">
        <v>0</v>
      </c>
      <c r="P79" s="1">
        <v>78863.88</v>
      </c>
      <c r="Q79" s="2">
        <v>43718</v>
      </c>
    </row>
    <row r="80" spans="1:17" x14ac:dyDescent="0.25">
      <c r="A80" t="s">
        <v>101</v>
      </c>
      <c r="B80" t="s">
        <v>102</v>
      </c>
      <c r="C80" t="s">
        <v>63</v>
      </c>
      <c r="D80" t="s">
        <v>62</v>
      </c>
      <c r="E80" s="3" t="s">
        <v>2</v>
      </c>
      <c r="F80" s="1">
        <v>80</v>
      </c>
      <c r="G80" s="1">
        <v>7462.17</v>
      </c>
      <c r="H80" s="1">
        <v>1865.54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9327.7099999999991</v>
      </c>
      <c r="Q80" s="2">
        <v>43678</v>
      </c>
    </row>
    <row r="81" spans="1:17" x14ac:dyDescent="0.25">
      <c r="A81" t="s">
        <v>103</v>
      </c>
      <c r="B81" t="s">
        <v>102</v>
      </c>
      <c r="C81" t="s">
        <v>58</v>
      </c>
      <c r="D81" t="s">
        <v>24</v>
      </c>
      <c r="E81" s="3" t="s">
        <v>2</v>
      </c>
      <c r="F81" s="1">
        <v>80</v>
      </c>
      <c r="G81" s="1">
        <v>21932.92</v>
      </c>
      <c r="H81" s="1">
        <v>5483.23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27416.15</v>
      </c>
      <c r="Q81" s="2">
        <v>43410</v>
      </c>
    </row>
    <row r="82" spans="1:17" x14ac:dyDescent="0.25">
      <c r="A82" t="s">
        <v>103</v>
      </c>
      <c r="B82" t="s">
        <v>102</v>
      </c>
      <c r="C82" t="s">
        <v>58</v>
      </c>
      <c r="D82" t="s">
        <v>24</v>
      </c>
      <c r="E82" s="3" t="s">
        <v>2</v>
      </c>
      <c r="F82" s="1">
        <v>80</v>
      </c>
      <c r="G82" s="1">
        <v>12004.39</v>
      </c>
      <c r="H82" s="1">
        <v>3001.1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15005.49</v>
      </c>
      <c r="Q82" s="2">
        <v>43717</v>
      </c>
    </row>
    <row r="83" spans="1:17" x14ac:dyDescent="0.25">
      <c r="A83" t="s">
        <v>104</v>
      </c>
      <c r="B83" t="s">
        <v>105</v>
      </c>
      <c r="C83" t="s">
        <v>45</v>
      </c>
      <c r="D83" t="s">
        <v>16</v>
      </c>
      <c r="E83" s="3" t="s">
        <v>2</v>
      </c>
      <c r="F83" s="1">
        <v>100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327337.68</v>
      </c>
      <c r="N83" s="1">
        <v>0</v>
      </c>
      <c r="O83" s="1">
        <v>0</v>
      </c>
      <c r="P83" s="1">
        <v>327337.68</v>
      </c>
      <c r="Q83" s="2">
        <v>43411</v>
      </c>
    </row>
    <row r="84" spans="1:17" x14ac:dyDescent="0.25">
      <c r="A84" t="s">
        <v>106</v>
      </c>
      <c r="B84" t="s">
        <v>107</v>
      </c>
      <c r="C84" t="s">
        <v>58</v>
      </c>
      <c r="D84" t="s">
        <v>24</v>
      </c>
      <c r="E84" s="3" t="s">
        <v>2</v>
      </c>
      <c r="F84" s="1">
        <v>80</v>
      </c>
      <c r="G84" s="1">
        <v>1348804.25</v>
      </c>
      <c r="H84" s="1">
        <v>337201.06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1686005.31</v>
      </c>
      <c r="Q84" s="2">
        <v>43605</v>
      </c>
    </row>
    <row r="85" spans="1:17" x14ac:dyDescent="0.25">
      <c r="A85" t="s">
        <v>108</v>
      </c>
      <c r="B85" t="s">
        <v>109</v>
      </c>
      <c r="C85" t="s">
        <v>58</v>
      </c>
      <c r="D85" t="s">
        <v>24</v>
      </c>
      <c r="E85" s="3" t="s">
        <v>2</v>
      </c>
      <c r="F85" s="1">
        <v>80</v>
      </c>
      <c r="G85" s="1">
        <v>603367.29</v>
      </c>
      <c r="H85" s="1">
        <v>150841.82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754209.11</v>
      </c>
      <c r="Q85" s="2">
        <v>43720</v>
      </c>
    </row>
    <row r="86" spans="1:17" x14ac:dyDescent="0.25">
      <c r="A86" t="s">
        <v>110</v>
      </c>
      <c r="B86" t="s">
        <v>111</v>
      </c>
      <c r="C86" t="s">
        <v>35</v>
      </c>
      <c r="D86" t="s">
        <v>32</v>
      </c>
      <c r="E86" s="3" t="s">
        <v>2</v>
      </c>
      <c r="F86" s="1">
        <v>80</v>
      </c>
      <c r="G86" s="1">
        <v>545552.67000000004</v>
      </c>
      <c r="H86" s="1">
        <v>136388.17000000001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681940.84</v>
      </c>
      <c r="Q86" s="2">
        <v>43713</v>
      </c>
    </row>
    <row r="87" spans="1:17" x14ac:dyDescent="0.25">
      <c r="A87" t="s">
        <v>112</v>
      </c>
      <c r="B87" t="s">
        <v>113</v>
      </c>
      <c r="C87" t="s">
        <v>45</v>
      </c>
      <c r="D87" t="s">
        <v>16</v>
      </c>
      <c r="E87" s="3" t="s">
        <v>2</v>
      </c>
      <c r="F87" s="1">
        <v>100</v>
      </c>
      <c r="G87" s="1">
        <v>-62388.57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-62388.57</v>
      </c>
      <c r="Q87" s="2">
        <v>43431</v>
      </c>
    </row>
    <row r="88" spans="1:17" x14ac:dyDescent="0.25">
      <c r="A88" t="s">
        <v>114</v>
      </c>
      <c r="B88" t="s">
        <v>115</v>
      </c>
      <c r="C88" t="s">
        <v>35</v>
      </c>
      <c r="D88" t="s">
        <v>32</v>
      </c>
      <c r="E88" s="3" t="s">
        <v>2</v>
      </c>
      <c r="F88" s="1">
        <v>80</v>
      </c>
      <c r="G88" s="1">
        <v>109719.2</v>
      </c>
      <c r="H88" s="1">
        <v>0</v>
      </c>
      <c r="I88" s="1">
        <v>0</v>
      </c>
      <c r="J88" s="1">
        <v>0</v>
      </c>
      <c r="K88" s="1">
        <v>0</v>
      </c>
      <c r="L88" s="1">
        <v>27429.8</v>
      </c>
      <c r="M88" s="1">
        <v>0</v>
      </c>
      <c r="N88" s="1">
        <v>0</v>
      </c>
      <c r="O88" s="1">
        <v>0</v>
      </c>
      <c r="P88" s="1">
        <v>137149</v>
      </c>
      <c r="Q88" s="2">
        <v>43704</v>
      </c>
    </row>
    <row r="89" spans="1:17" x14ac:dyDescent="0.25">
      <c r="A89" t="s">
        <v>114</v>
      </c>
      <c r="B89" t="s">
        <v>115</v>
      </c>
      <c r="C89" t="s">
        <v>117</v>
      </c>
      <c r="D89" t="s">
        <v>116</v>
      </c>
      <c r="E89" s="3" t="s">
        <v>2</v>
      </c>
      <c r="F89" s="1">
        <v>80</v>
      </c>
      <c r="G89" s="1">
        <v>27650.34</v>
      </c>
      <c r="H89" s="1">
        <v>6912.59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34562.93</v>
      </c>
      <c r="Q89" s="2">
        <v>43704</v>
      </c>
    </row>
    <row r="90" spans="1:17" x14ac:dyDescent="0.25">
      <c r="A90" t="s">
        <v>114</v>
      </c>
      <c r="B90" t="s">
        <v>115</v>
      </c>
      <c r="C90" t="s">
        <v>118</v>
      </c>
      <c r="D90" t="s">
        <v>116</v>
      </c>
      <c r="E90" s="3" t="s">
        <v>2</v>
      </c>
      <c r="F90" s="1">
        <v>80</v>
      </c>
      <c r="G90" s="1">
        <v>82068.86</v>
      </c>
      <c r="H90" s="1">
        <v>20517.21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102586.07</v>
      </c>
      <c r="Q90" s="2">
        <v>43704</v>
      </c>
    </row>
    <row r="91" spans="1:17" x14ac:dyDescent="0.25">
      <c r="A91" t="s">
        <v>114</v>
      </c>
      <c r="B91" t="s">
        <v>115</v>
      </c>
      <c r="C91" t="s">
        <v>118</v>
      </c>
      <c r="D91" t="s">
        <v>116</v>
      </c>
      <c r="E91" s="3" t="s">
        <v>2</v>
      </c>
      <c r="F91" s="1">
        <v>80</v>
      </c>
      <c r="G91" s="1">
        <v>-82068.86</v>
      </c>
      <c r="H91" s="1">
        <v>-20517.21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-102586.07</v>
      </c>
      <c r="Q91" s="2">
        <v>43706</v>
      </c>
    </row>
    <row r="92" spans="1:17" x14ac:dyDescent="0.25">
      <c r="A92" t="s">
        <v>114</v>
      </c>
      <c r="B92" t="s">
        <v>115</v>
      </c>
      <c r="C92" t="s">
        <v>119</v>
      </c>
      <c r="D92" t="s">
        <v>116</v>
      </c>
      <c r="E92" s="3" t="s">
        <v>2</v>
      </c>
      <c r="F92" s="1">
        <v>80</v>
      </c>
      <c r="G92" s="1">
        <v>82068.86</v>
      </c>
      <c r="H92" s="1">
        <v>20517.21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102586.07</v>
      </c>
      <c r="Q92" s="2">
        <v>43706</v>
      </c>
    </row>
    <row r="93" spans="1:17" x14ac:dyDescent="0.25">
      <c r="A93" s="4" t="s">
        <v>1</v>
      </c>
      <c r="B93" s="4" t="s">
        <v>1</v>
      </c>
      <c r="C93" s="4" t="s">
        <v>1</v>
      </c>
      <c r="D93" s="4" t="s">
        <v>1</v>
      </c>
      <c r="E93" s="5" t="s">
        <v>1</v>
      </c>
      <c r="F93" s="6"/>
      <c r="G93" s="7">
        <v>18826027.620000001</v>
      </c>
      <c r="H93" s="7">
        <v>2670059.89</v>
      </c>
      <c r="I93" s="6"/>
      <c r="J93" s="6"/>
      <c r="K93" s="7">
        <v>2686816.82</v>
      </c>
      <c r="L93" s="7">
        <v>28168.01</v>
      </c>
      <c r="M93" s="7">
        <v>-1648891.96</v>
      </c>
      <c r="N93" s="7">
        <v>-14171.68</v>
      </c>
      <c r="O93" s="6"/>
      <c r="P93" s="7">
        <v>19875363.559999999</v>
      </c>
      <c r="Q93" s="8"/>
    </row>
    <row r="99" spans="16:16" x14ac:dyDescent="0.25">
      <c r="P99" s="16"/>
    </row>
  </sheetData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28" sqref="E28"/>
    </sheetView>
  </sheetViews>
  <sheetFormatPr defaultRowHeight="13.2" x14ac:dyDescent="0.25"/>
  <cols>
    <col min="1" max="1" width="46.44140625" bestFit="1" customWidth="1"/>
    <col min="2" max="2" width="46.44140625" customWidth="1"/>
    <col min="3" max="3" width="36.21875" customWidth="1"/>
    <col min="5" max="5" width="11.6640625" bestFit="1" customWidth="1"/>
  </cols>
  <sheetData>
    <row r="1" spans="1:3" x14ac:dyDescent="0.25">
      <c r="A1" s="17" t="s">
        <v>137</v>
      </c>
      <c r="B1" s="17" t="s">
        <v>140</v>
      </c>
      <c r="C1" s="20" t="s">
        <v>139</v>
      </c>
    </row>
    <row r="2" spans="1:3" x14ac:dyDescent="0.25">
      <c r="A2" t="str">
        <f>Table2[[#This Row],[Project Description]]</f>
        <v>BAYOU TERREBONNE BR.&amp; APPROACHES</v>
      </c>
      <c r="B2" t="str">
        <f>PROPER(Table3[[#This Row],[Project Name]])</f>
        <v>Bayou Terrebonne Br.&amp; Approaches</v>
      </c>
      <c r="C2" s="16">
        <f>SUM(All!P2:P3)</f>
        <v>-2890.62</v>
      </c>
    </row>
    <row r="3" spans="1:3" x14ac:dyDescent="0.25">
      <c r="A3" t="str">
        <f>All!B4</f>
        <v>LA 56: ROBINSON CANAL BRIDGE</v>
      </c>
      <c r="B3" t="str">
        <f>PROPER(Table3[[#This Row],[Project Name]])</f>
        <v>La 56: Robinson Canal Bridge</v>
      </c>
      <c r="C3" s="16">
        <f>SUM(All!P4:P8)</f>
        <v>32701.54</v>
      </c>
    </row>
    <row r="4" spans="1:3" x14ac:dyDescent="0.25">
      <c r="A4" t="str">
        <f>All!B9</f>
        <v>LA 308: CANAL BRIDGES NEAR LAROSE</v>
      </c>
      <c r="B4" t="str">
        <f>PROPER(Table3[[#This Row],[Project Name]])</f>
        <v>La 308: Canal Bridges Near Larose</v>
      </c>
      <c r="C4" s="16">
        <f>SUM(All!P9:P11)</f>
        <v>16544.809999999998</v>
      </c>
    </row>
    <row r="5" spans="1:3" x14ac:dyDescent="0.25">
      <c r="A5" t="str">
        <f>All!B12</f>
        <v>INTERSECTION UPGRADE N CANAL &amp; 7TH ST</v>
      </c>
      <c r="B5" t="str">
        <f>PROPER(Table3[[#This Row],[Project Name]])</f>
        <v>Intersection Upgrade N Canal &amp; 7Th St</v>
      </c>
      <c r="C5" s="16">
        <f>SUM(All!P12:P14)</f>
        <v>254982.59000000003</v>
      </c>
    </row>
    <row r="6" spans="1:3" x14ac:dyDescent="0.25">
      <c r="A6" t="str">
        <f>All!B15</f>
        <v>LA 653: BAYOU DUMAR BRIDGE REPLACEMENT</v>
      </c>
      <c r="B6" t="str">
        <f>PROPER(Table3[[#This Row],[Project Name]])</f>
        <v>La 653: Bayou Dumar Bridge Replacement</v>
      </c>
      <c r="C6" s="16">
        <f>SUM(All!P15:P23)</f>
        <v>166455.03</v>
      </c>
    </row>
    <row r="7" spans="1:3" x14ac:dyDescent="0.25">
      <c r="A7" t="str">
        <f>All!B24</f>
        <v>LA 182: MAIN ST - LA 316</v>
      </c>
      <c r="B7" t="str">
        <f>PROPER(Table3[[#This Row],[Project Name]])</f>
        <v>La 182: Main St - La 316</v>
      </c>
      <c r="C7" s="16">
        <f>SUM(All!P24:P25)</f>
        <v>-259080.04</v>
      </c>
    </row>
    <row r="8" spans="1:3" x14ac:dyDescent="0.25">
      <c r="A8" t="str">
        <f>All!B26</f>
        <v>US 90: LA 182 - LA 1</v>
      </c>
      <c r="B8" t="str">
        <f>PROPER(Table3[[#This Row],[Project Name]])</f>
        <v>Us 90: La 182 - La 1</v>
      </c>
      <c r="C8" s="16">
        <f>SUM(All!P26:P28)</f>
        <v>-308146.26</v>
      </c>
    </row>
    <row r="9" spans="1:3" x14ac:dyDescent="0.25">
      <c r="A9" t="str">
        <f>All!B29</f>
        <v>LA 20: LA 648 - JACKSON ST.</v>
      </c>
      <c r="B9" t="str">
        <f>PROPER(Table3[[#This Row],[Project Name]])</f>
        <v>La 20: La 648 - Jackson St.</v>
      </c>
      <c r="C9" s="16">
        <f>SUM(All!P29)</f>
        <v>108374.03</v>
      </c>
    </row>
    <row r="10" spans="1:3" x14ac:dyDescent="0.25">
      <c r="A10" t="str">
        <f>All!B30</f>
        <v>LA 58: PETIT CAILLOU BR RH (SARAH) (HBI)</v>
      </c>
      <c r="B10" t="str">
        <f>PROPER(Table3[[#This Row],[Project Name]])</f>
        <v>La 58: Petit Caillou Br Rh (Sarah) (Hbi)</v>
      </c>
      <c r="C10" s="16">
        <f>SUM(All!P30)</f>
        <v>48529.1</v>
      </c>
    </row>
    <row r="11" spans="1:3" x14ac:dyDescent="0.25">
      <c r="A11" t="str">
        <f>All!B31</f>
        <v>RACELAND AND BAYOU BLUE SIDEWALKS</v>
      </c>
      <c r="B11" t="str">
        <f>PROPER(Table3[[#This Row],[Project Name]])</f>
        <v>Raceland And Bayou Blue Sidewalks</v>
      </c>
      <c r="C11" s="16">
        <f>SUM(All!P31:P37)</f>
        <v>1543294.9300000002</v>
      </c>
    </row>
    <row r="12" spans="1:3" x14ac:dyDescent="0.25">
      <c r="A12" t="str">
        <f>All!B38</f>
        <v>LA 182/LA 1: US 90 - GUIDRY LN</v>
      </c>
      <c r="B12" t="str">
        <f>PROPER(Table3[[#This Row],[Project Name]])</f>
        <v>La 182/La 1: Us 90 - Guidry Ln</v>
      </c>
      <c r="C12" s="16">
        <f>SUM(All!P38)</f>
        <v>-84463.19</v>
      </c>
    </row>
    <row r="13" spans="1:3" x14ac:dyDescent="0.25">
      <c r="A13" t="str">
        <f>All!B39</f>
        <v>LA 1: VALENTINE BR. - ELSON LN.</v>
      </c>
      <c r="B13" t="str">
        <f>PROPER(Table3[[#This Row],[Project Name]])</f>
        <v>La 1: Valentine Br. - Elson Ln.</v>
      </c>
      <c r="C13" s="16">
        <f>SUM(All!P39:P41)</f>
        <v>5609325.5999999996</v>
      </c>
    </row>
    <row r="14" spans="1:3" x14ac:dyDescent="0.25">
      <c r="A14" t="str">
        <f>All!B42</f>
        <v>LA 57: THOMPSON RD - CEDAR GROVE RD</v>
      </c>
      <c r="B14" t="str">
        <f>PROPER(Table3[[#This Row],[Project Name]])</f>
        <v>La 57: Thompson Rd - Cedar Grove Rd</v>
      </c>
      <c r="C14" s="16">
        <f>SUM(All!P42:P43)</f>
        <v>-809245.03</v>
      </c>
    </row>
    <row r="15" spans="1:3" x14ac:dyDescent="0.25">
      <c r="A15" t="str">
        <f>All!B44</f>
        <v>LA 3235: IMP @ LA 3162, LA 3161 &amp; LA 657</v>
      </c>
      <c r="B15" t="str">
        <f>PROPER(Table3[[#This Row],[Project Name]])</f>
        <v>La 3235: Imp @ La 3162, La 3161 &amp; La 657</v>
      </c>
      <c r="C15" s="16">
        <f>SUM(All!P44)</f>
        <v>4904287.96</v>
      </c>
    </row>
    <row r="16" spans="1:3" x14ac:dyDescent="0.25">
      <c r="A16" t="str">
        <f>All!B45</f>
        <v>LA 182: ROUNDABOUT AT HOLLYWOOD RD</v>
      </c>
      <c r="B16" t="str">
        <f>PROPER(Table3[[#This Row],[Project Name]])</f>
        <v>La 182: Roundabout At Hollywood Rd</v>
      </c>
      <c r="C16" s="16">
        <f>SUM(All!P45:P47)</f>
        <v>2008795.32</v>
      </c>
    </row>
    <row r="17" spans="1:5" x14ac:dyDescent="0.25">
      <c r="A17" t="str">
        <f>All!B48</f>
        <v>HOUMA MPO TRAVEL DEMAND MANAGEMENT 2013</v>
      </c>
      <c r="B17" t="str">
        <f>PROPER(Table3[[#This Row],[Project Name]])</f>
        <v>Houma Mpo Travel Demand Management 2013</v>
      </c>
      <c r="C17" s="16">
        <f>SUM(All!P48:P52)</f>
        <v>69891.34</v>
      </c>
    </row>
    <row r="18" spans="1:5" x14ac:dyDescent="0.25">
      <c r="A18" t="str">
        <f>All!B53</f>
        <v>CAROLL STREET BRIDGE/ BAYOU BLACK</v>
      </c>
      <c r="B18" t="str">
        <f>PROPER(Table3[[#This Row],[Project Name]])</f>
        <v>Caroll Street Bridge/ Bayou Black</v>
      </c>
      <c r="C18" s="16">
        <f>SUM(All!P53:P54)</f>
        <v>1535206.03</v>
      </c>
    </row>
    <row r="19" spans="1:5" x14ac:dyDescent="0.25">
      <c r="A19" t="str">
        <f>All!B55</f>
        <v>LA 308: TURN LANES AT TIGER DRIVE BRIDGE</v>
      </c>
      <c r="B19" t="str">
        <f>PROPER(Table3[[#This Row],[Project Name]])</f>
        <v>La 308: Turn Lanes At Tiger Drive Bridge</v>
      </c>
      <c r="C19" s="16">
        <f>SUM(All!P55)</f>
        <v>-4950.75</v>
      </c>
    </row>
    <row r="20" spans="1:5" x14ac:dyDescent="0.25">
      <c r="A20" t="str">
        <f>All!B56</f>
        <v>LA 182: BAYOU TERREBONNE BRIDGES</v>
      </c>
      <c r="B20" t="str">
        <f>PROPER(Table3[[#This Row],[Project Name]])</f>
        <v>La 182: Bayou Terrebonne Bridges</v>
      </c>
      <c r="C20" s="16">
        <f>All!P56</f>
        <v>140151.67000000001</v>
      </c>
    </row>
    <row r="21" spans="1:5" x14ac:dyDescent="0.25">
      <c r="A21" t="str">
        <f>All!B57</f>
        <v>LA 311: TURN LANES @ BAYOU COUNTRY S.C.</v>
      </c>
      <c r="B21" t="str">
        <f>PROPER(Table3[[#This Row],[Project Name]])</f>
        <v>La 311: Turn Lanes @ Bayou Country S.C.</v>
      </c>
      <c r="C21" s="16">
        <f>All!P57</f>
        <v>-157322.9</v>
      </c>
    </row>
    <row r="22" spans="1:5" x14ac:dyDescent="0.25">
      <c r="A22" t="str">
        <f>All!B58</f>
        <v>CITY OF THIBODAUX OVERLAY PROJECTS</v>
      </c>
      <c r="B22" t="str">
        <f>PROPER(Table3[[#This Row],[Project Name]])</f>
        <v>City Of Thibodaux Overlay Projects</v>
      </c>
      <c r="C22" s="16">
        <f>SUM(All!P58:P60)</f>
        <v>686.48999999999978</v>
      </c>
    </row>
    <row r="23" spans="1:5" x14ac:dyDescent="0.25">
      <c r="A23" t="str">
        <f>All!B61</f>
        <v>CIVIC CENTER SIDEWALKS</v>
      </c>
      <c r="B23" t="str">
        <f>PROPER(Table3[[#This Row],[Project Name]])</f>
        <v>Civic Center Sidewalks</v>
      </c>
      <c r="C23" s="16">
        <f>SUM(All!P61)</f>
        <v>70990.539999999994</v>
      </c>
    </row>
    <row r="24" spans="1:5" x14ac:dyDescent="0.25">
      <c r="A24" t="str">
        <f>All!B62</f>
        <v>LA 182: ASSUMPTION PL - BAYOU BLACK</v>
      </c>
      <c r="B24" t="str">
        <f>PROPER(Table3[[#This Row],[Project Name]])</f>
        <v>La 182: Assumption Pl - Bayou Black</v>
      </c>
      <c r="C24" s="16">
        <f>All!P62</f>
        <v>-204509.16</v>
      </c>
    </row>
    <row r="25" spans="1:5" x14ac:dyDescent="0.25">
      <c r="A25" t="str">
        <f>All!B63</f>
        <v>LA 182: RT TURN LANES AT LA 660 &amp; LA 316</v>
      </c>
      <c r="B25" t="str">
        <f>PROPER(Table3[[#This Row],[Project Name]])</f>
        <v>La 182: Rt Turn Lanes At La 660 &amp; La 316</v>
      </c>
      <c r="C25" s="16">
        <f>SUM(All!P63:P64)</f>
        <v>225683.69999999998</v>
      </c>
    </row>
    <row r="26" spans="1:5" x14ac:dyDescent="0.25">
      <c r="A26" t="str">
        <f>All!B65</f>
        <v>AUDUBON AVE &amp; ARDOYNE DR MINI-ROUNDABOUT</v>
      </c>
      <c r="B26" t="str">
        <f>PROPER(Table3[[#This Row],[Project Name]])</f>
        <v>Audubon Ave &amp; Ardoyne Dr Mini-Roundabout</v>
      </c>
      <c r="C26" s="16">
        <f>SUM(All!P65:P67)</f>
        <v>404059.83</v>
      </c>
    </row>
    <row r="27" spans="1:5" x14ac:dyDescent="0.25">
      <c r="A27" t="str">
        <f>All!B68</f>
        <v>LA 308: TURN LANE AT LA 648</v>
      </c>
      <c r="B27" t="str">
        <f>PROPER(Table3[[#This Row],[Project Name]])</f>
        <v>La 308: Turn Lane At La 648</v>
      </c>
      <c r="C27" s="16">
        <f>SUM(All!P68:P70)</f>
        <v>95139.56</v>
      </c>
    </row>
    <row r="28" spans="1:5" x14ac:dyDescent="0.25">
      <c r="A28" t="str">
        <f>All!B71</f>
        <v>GALLIANO BRIDGE ELECTRICAL REHAB</v>
      </c>
      <c r="B28" t="str">
        <f>PROPER(Table3[[#This Row],[Project Name]])</f>
        <v>Galliano Bridge Electrical Rehab</v>
      </c>
      <c r="C28" s="16">
        <f>All!P71</f>
        <v>-47603.35</v>
      </c>
      <c r="E28" s="16"/>
    </row>
    <row r="29" spans="1:5" x14ac:dyDescent="0.25">
      <c r="A29" t="str">
        <f>All!B72</f>
        <v>LA 182: RIGHT TURN LANE AT LA 24</v>
      </c>
      <c r="B29" t="str">
        <f>PROPER(Table3[[#This Row],[Project Name]])</f>
        <v>La 182: Right Turn Lane At La 24</v>
      </c>
      <c r="C29" s="16">
        <f>SUM(All!P72:P73)</f>
        <v>353102.83</v>
      </c>
    </row>
    <row r="30" spans="1:5" x14ac:dyDescent="0.25">
      <c r="A30" t="str">
        <f>All!B74</f>
        <v>LA 182: BARROW STREET BRIDGE</v>
      </c>
      <c r="B30" t="str">
        <f>PROPER(Table3[[#This Row],[Project Name]])</f>
        <v>La 182: Barrow Street Bridge</v>
      </c>
      <c r="C30" s="16">
        <f>SUM(All!P74:P75)</f>
        <v>143165.75</v>
      </c>
    </row>
    <row r="31" spans="1:5" x14ac:dyDescent="0.25">
      <c r="A31" t="str">
        <f>All!B76</f>
        <v>LA 20: LOW COST SAFETY IMPROVEMENT</v>
      </c>
      <c r="B31" t="str">
        <f>PROPER(Table3[[#This Row],[Project Name]])</f>
        <v>La 20: Low Cost Safety Improvement</v>
      </c>
      <c r="C31" s="16">
        <f>All!P76</f>
        <v>-5233.01</v>
      </c>
    </row>
    <row r="32" spans="1:5" x14ac:dyDescent="0.25">
      <c r="A32" t="str">
        <f>All!B77</f>
        <v>CIVIC CENTER BLVD @ VALHI BLVD</v>
      </c>
      <c r="B32" t="str">
        <f>PROPER(Table3[[#This Row],[Project Name]])</f>
        <v>Civic Center Blvd @ Valhi Blvd</v>
      </c>
      <c r="C32" s="16">
        <f>SUM(All!P77)</f>
        <v>12003.77</v>
      </c>
    </row>
    <row r="33" spans="1:3" x14ac:dyDescent="0.25">
      <c r="A33" t="str">
        <f>All!B78</f>
        <v>PELTIER PARK SIDEWALK</v>
      </c>
      <c r="B33" t="str">
        <f>PROPER(Table3[[#This Row],[Project Name]])</f>
        <v>Peltier Park Sidewalk</v>
      </c>
      <c r="C33" s="16">
        <f>SUM(All!P78:P79)</f>
        <v>302283.73</v>
      </c>
    </row>
    <row r="34" spans="1:3" x14ac:dyDescent="0.25">
      <c r="A34" t="str">
        <f>All!B80</f>
        <v>LA 1 TOLL CSC - EMERGENCY GENERATOR</v>
      </c>
      <c r="B34" t="str">
        <f>PROPER(Table3[[#This Row],[Project Name]])</f>
        <v>La 1 Toll Csc - Emergency Generator</v>
      </c>
      <c r="C34" s="16">
        <f>SUM(All!P80:P82)</f>
        <v>51749.35</v>
      </c>
    </row>
    <row r="35" spans="1:3" x14ac:dyDescent="0.25">
      <c r="A35" t="str">
        <f>All!B83</f>
        <v>LA 3040 FEASIBILITY STUDY (HOUMA,LA)</v>
      </c>
      <c r="B35" t="str">
        <f>PROPER(Table3[[#This Row],[Project Name]])</f>
        <v>La 3040 Feasibility Study (Houma,La)</v>
      </c>
      <c r="C35" s="16">
        <f>All!P83</f>
        <v>327337.68</v>
      </c>
    </row>
    <row r="36" spans="1:3" x14ac:dyDescent="0.25">
      <c r="A36" t="str">
        <f>All!B84</f>
        <v>LA 182: LA 308 - US 90</v>
      </c>
      <c r="B36" t="str">
        <f>PROPER(Table3[[#This Row],[Project Name]])</f>
        <v>La 182: La 308 - Us 90</v>
      </c>
      <c r="C36" s="16">
        <f>All!P84</f>
        <v>1686005.31</v>
      </c>
    </row>
    <row r="37" spans="1:3" x14ac:dyDescent="0.25">
      <c r="A37" t="str">
        <f>All!B85</f>
        <v>LA 311: LEFT TURN LANE AT ELLENDALE</v>
      </c>
      <c r="B37" t="str">
        <f>PROPER(Table3[[#This Row],[Project Name]])</f>
        <v>La 311: Left Turn Lane At Ellendale</v>
      </c>
      <c r="C37" s="16">
        <f>All!P85</f>
        <v>754209.11</v>
      </c>
    </row>
    <row r="38" spans="1:3" x14ac:dyDescent="0.25">
      <c r="A38" t="str">
        <f>All!B86</f>
        <v>LA 3040: PATCHING S HOLLYWOOD - LA 24</v>
      </c>
      <c r="B38" t="str">
        <f>PROPER(Table3[[#This Row],[Project Name]])</f>
        <v>La 3040: Patching S Hollywood - La 24</v>
      </c>
      <c r="C38" s="16">
        <f>All!P86</f>
        <v>681940.84</v>
      </c>
    </row>
    <row r="39" spans="1:3" x14ac:dyDescent="0.25">
      <c r="A39" t="str">
        <f>All!B87</f>
        <v>S CENTRAL REGIONAL COALITION COORDINATOR</v>
      </c>
      <c r="B39" t="str">
        <f>PROPER(Table3[[#This Row],[Project Name]])</f>
        <v>S Central Regional Coalition Coordinator</v>
      </c>
      <c r="C39" s="16">
        <f>All!P87</f>
        <v>-62388.57</v>
      </c>
    </row>
    <row r="40" spans="1:3" x14ac:dyDescent="0.25">
      <c r="A40" t="str">
        <f>All!B88</f>
        <v>HTMPO TRANSPORTATION PLAN UPDATE 19-20</v>
      </c>
      <c r="B40" t="str">
        <f>PROPER(Table3[[#This Row],[Project Name]])</f>
        <v>Htmpo Transportation Plan Update 19-20</v>
      </c>
      <c r="C40" s="16">
        <f>SUM(All!P88:P92)</f>
        <v>274298</v>
      </c>
    </row>
    <row r="41" spans="1:3" x14ac:dyDescent="0.25">
      <c r="A41" s="13" t="s">
        <v>138</v>
      </c>
      <c r="B41" s="13" t="str">
        <f>PROPER(Table3[[#This Row],[Project Name]])</f>
        <v>Total</v>
      </c>
      <c r="C41" s="16">
        <f>SUM(C2:C40)</f>
        <v>19875363.559999995</v>
      </c>
    </row>
  </sheetData>
  <conditionalFormatting sqref="C2:C40">
    <cfRule type="top10" dxfId="0" priority="1" rank="10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9" sqref="E19"/>
    </sheetView>
  </sheetViews>
  <sheetFormatPr defaultRowHeight="13.2" x14ac:dyDescent="0.25"/>
  <cols>
    <col min="1" max="1" width="42.88671875" bestFit="1" customWidth="1"/>
    <col min="2" max="2" width="15.5546875" bestFit="1" customWidth="1"/>
    <col min="3" max="3" width="11.6640625" bestFit="1" customWidth="1"/>
    <col min="5" max="5" width="11.6640625" bestFit="1" customWidth="1"/>
  </cols>
  <sheetData>
    <row r="1" spans="1:2" x14ac:dyDescent="0.25">
      <c r="A1" s="22" t="s">
        <v>134</v>
      </c>
      <c r="B1" s="24" t="s">
        <v>132</v>
      </c>
    </row>
    <row r="2" spans="1:2" x14ac:dyDescent="0.25">
      <c r="A2" s="18" t="s">
        <v>34</v>
      </c>
      <c r="B2" s="14">
        <v>108374.03</v>
      </c>
    </row>
    <row r="3" spans="1:2" x14ac:dyDescent="0.25">
      <c r="A3" s="19" t="s">
        <v>51</v>
      </c>
      <c r="B3" s="15">
        <v>0</v>
      </c>
    </row>
    <row r="4" spans="1:2" x14ac:dyDescent="0.25">
      <c r="A4" s="18" t="s">
        <v>51</v>
      </c>
      <c r="B4" s="14">
        <v>-809245.03</v>
      </c>
    </row>
    <row r="5" spans="1:2" x14ac:dyDescent="0.25">
      <c r="A5" s="19" t="s">
        <v>57</v>
      </c>
      <c r="B5" s="15">
        <v>1860656.75</v>
      </c>
    </row>
    <row r="6" spans="1:2" x14ac:dyDescent="0.25">
      <c r="A6" s="18" t="s">
        <v>67</v>
      </c>
      <c r="B6" s="14">
        <v>-4950.75</v>
      </c>
    </row>
    <row r="7" spans="1:2" x14ac:dyDescent="0.25">
      <c r="A7" s="19" t="s">
        <v>73</v>
      </c>
      <c r="B7" s="15">
        <v>-157322.9</v>
      </c>
    </row>
    <row r="8" spans="1:2" x14ac:dyDescent="0.25">
      <c r="A8" s="18" t="s">
        <v>76</v>
      </c>
      <c r="B8" s="14">
        <v>8693.0499999999993</v>
      </c>
    </row>
    <row r="9" spans="1:2" x14ac:dyDescent="0.25">
      <c r="A9" s="19" t="s">
        <v>76</v>
      </c>
      <c r="B9" s="15">
        <v>-139.22999999999999</v>
      </c>
    </row>
    <row r="10" spans="1:2" x14ac:dyDescent="0.25">
      <c r="A10" s="18" t="s">
        <v>76</v>
      </c>
      <c r="B10" s="14">
        <v>-7867.33</v>
      </c>
    </row>
    <row r="11" spans="1:2" x14ac:dyDescent="0.25">
      <c r="A11" s="19" t="s">
        <v>79</v>
      </c>
      <c r="B11" s="15">
        <v>70990.539999999994</v>
      </c>
    </row>
    <row r="12" spans="1:2" x14ac:dyDescent="0.25">
      <c r="A12" s="18" t="s">
        <v>98</v>
      </c>
      <c r="B12" s="14">
        <v>12003.77</v>
      </c>
    </row>
    <row r="13" spans="1:2" x14ac:dyDescent="0.25">
      <c r="A13" s="19" t="s">
        <v>111</v>
      </c>
      <c r="B13" s="15">
        <v>681940.84</v>
      </c>
    </row>
    <row r="14" spans="1:2" x14ac:dyDescent="0.25">
      <c r="A14" s="23" t="s">
        <v>115</v>
      </c>
      <c r="B14" s="21">
        <v>137149</v>
      </c>
    </row>
    <row r="15" spans="1:2" x14ac:dyDescent="0.25">
      <c r="A15" s="13" t="s">
        <v>138</v>
      </c>
      <c r="B15" s="16">
        <f>SUM(B2:B14)</f>
        <v>1900282.7400000002</v>
      </c>
    </row>
    <row r="19" spans="5:5" x14ac:dyDescent="0.25">
      <c r="E19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E14" sqref="E14"/>
    </sheetView>
  </sheetViews>
  <sheetFormatPr defaultRowHeight="13.2" x14ac:dyDescent="0.25"/>
  <cols>
    <col min="1" max="1" width="43.33203125" bestFit="1" customWidth="1"/>
    <col min="2" max="2" width="11.6640625" bestFit="1" customWidth="1"/>
  </cols>
  <sheetData>
    <row r="1" spans="1:2" x14ac:dyDescent="0.25">
      <c r="A1" s="18" t="s">
        <v>4</v>
      </c>
      <c r="B1" s="14">
        <v>-10927.43</v>
      </c>
    </row>
    <row r="2" spans="1:2" x14ac:dyDescent="0.25">
      <c r="A2" s="19" t="s">
        <v>4</v>
      </c>
      <c r="B2" s="15">
        <v>8036.81</v>
      </c>
    </row>
    <row r="3" spans="1:2" x14ac:dyDescent="0.25">
      <c r="A3" s="18" t="s">
        <v>10</v>
      </c>
      <c r="B3" s="14">
        <v>12162.92</v>
      </c>
    </row>
    <row r="4" spans="1:2" x14ac:dyDescent="0.25">
      <c r="A4" s="19" t="s">
        <v>10</v>
      </c>
      <c r="B4" s="15">
        <v>6906.91</v>
      </c>
    </row>
    <row r="5" spans="1:2" x14ac:dyDescent="0.25">
      <c r="A5" s="18" t="s">
        <v>10</v>
      </c>
      <c r="B5" s="14">
        <v>6309.63</v>
      </c>
    </row>
    <row r="6" spans="1:2" x14ac:dyDescent="0.25">
      <c r="A6" s="19" t="s">
        <v>10</v>
      </c>
      <c r="B6" s="15">
        <v>6385.65</v>
      </c>
    </row>
    <row r="7" spans="1:2" x14ac:dyDescent="0.25">
      <c r="A7" s="18" t="s">
        <v>10</v>
      </c>
      <c r="B7" s="14">
        <v>936.43</v>
      </c>
    </row>
    <row r="8" spans="1:2" x14ac:dyDescent="0.25">
      <c r="A8" s="19" t="s">
        <v>15</v>
      </c>
      <c r="B8" s="15">
        <v>5099.54</v>
      </c>
    </row>
    <row r="9" spans="1:2" x14ac:dyDescent="0.25">
      <c r="A9" s="18" t="s">
        <v>15</v>
      </c>
      <c r="B9" s="14">
        <v>5245.62</v>
      </c>
    </row>
    <row r="10" spans="1:2" x14ac:dyDescent="0.25">
      <c r="A10" s="19" t="s">
        <v>15</v>
      </c>
      <c r="B10" s="15">
        <v>6199.65</v>
      </c>
    </row>
    <row r="11" spans="1:2" x14ac:dyDescent="0.25">
      <c r="A11" s="18" t="s">
        <v>21</v>
      </c>
      <c r="B11" s="14">
        <v>106234.83</v>
      </c>
    </row>
    <row r="12" spans="1:2" x14ac:dyDescent="0.25">
      <c r="A12" s="19" t="s">
        <v>21</v>
      </c>
      <c r="B12" s="15">
        <v>17772.82</v>
      </c>
    </row>
    <row r="13" spans="1:2" x14ac:dyDescent="0.25">
      <c r="A13" s="18" t="s">
        <v>21</v>
      </c>
      <c r="B13" s="14">
        <v>6946.62</v>
      </c>
    </row>
    <row r="14" spans="1:2" x14ac:dyDescent="0.25">
      <c r="A14" s="19" t="s">
        <v>21</v>
      </c>
      <c r="B14" s="15">
        <v>7120.2</v>
      </c>
    </row>
    <row r="15" spans="1:2" x14ac:dyDescent="0.25">
      <c r="A15" s="18" t="s">
        <v>21</v>
      </c>
      <c r="B15" s="14">
        <v>6396.29</v>
      </c>
    </row>
    <row r="16" spans="1:2" x14ac:dyDescent="0.25">
      <c r="A16" s="19" t="s">
        <v>21</v>
      </c>
      <c r="B16" s="15">
        <v>6949.63</v>
      </c>
    </row>
    <row r="17" spans="1:2" x14ac:dyDescent="0.25">
      <c r="A17" s="18" t="s">
        <v>21</v>
      </c>
      <c r="B17" s="14">
        <v>5810.36</v>
      </c>
    </row>
    <row r="18" spans="1:2" x14ac:dyDescent="0.25">
      <c r="A18" s="19" t="s">
        <v>21</v>
      </c>
      <c r="B18" s="15">
        <v>1878.41</v>
      </c>
    </row>
    <row r="19" spans="1:2" x14ac:dyDescent="0.25">
      <c r="A19" s="18" t="s">
        <v>21</v>
      </c>
      <c r="B19" s="14">
        <v>7345.87</v>
      </c>
    </row>
    <row r="20" spans="1:2" x14ac:dyDescent="0.25">
      <c r="A20" s="19" t="s">
        <v>65</v>
      </c>
      <c r="B20" s="15">
        <v>1024605.49</v>
      </c>
    </row>
    <row r="21" spans="1:2" x14ac:dyDescent="0.25">
      <c r="A21" s="18" t="s">
        <v>65</v>
      </c>
      <c r="B21" s="14">
        <v>510600.54</v>
      </c>
    </row>
    <row r="22" spans="1:2" x14ac:dyDescent="0.25">
      <c r="A22" s="19" t="s">
        <v>70</v>
      </c>
      <c r="B22" s="15">
        <v>140151.67000000001</v>
      </c>
    </row>
    <row r="23" spans="1:2" x14ac:dyDescent="0.25">
      <c r="A23" s="18" t="s">
        <v>89</v>
      </c>
      <c r="B23" s="14">
        <v>-47603.35</v>
      </c>
    </row>
    <row r="24" spans="1:2" x14ac:dyDescent="0.25">
      <c r="A24" s="19" t="s">
        <v>93</v>
      </c>
      <c r="B24" s="15">
        <v>28734.83</v>
      </c>
    </row>
    <row r="25" spans="1:2" x14ac:dyDescent="0.25">
      <c r="A25" s="23" t="s">
        <v>93</v>
      </c>
      <c r="B25" s="21">
        <v>114430.92</v>
      </c>
    </row>
    <row r="28" spans="1:2" x14ac:dyDescent="0.25">
      <c r="B28" s="16">
        <f>SUM(B1:B27)</f>
        <v>1983730.8599999999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Summary</vt:lpstr>
      <vt:lpstr>STP&lt;200K</vt:lpstr>
      <vt:lpstr>Bridges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Josh Manning</cp:lastModifiedBy>
  <cp:revision>1</cp:revision>
  <dcterms:modified xsi:type="dcterms:W3CDTF">2020-06-23T18:15:09Z</dcterms:modified>
  <cp:category/>
</cp:coreProperties>
</file>